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AC4C829-15F4-4F5B-8E9D-6F0041FD1746}" xr6:coauthVersionLast="47" xr6:coauthVersionMax="47" xr10:uidLastSave="{00000000-0000-0000-0000-000000000000}"/>
  <bookViews>
    <workbookView xWindow="75" yWindow="15" windowWidth="20415" windowHeight="10905"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Moyennes!$A$1:$H$81</definedName>
  </definedNames>
  <calcPr calcId="181029"/>
</workbook>
</file>

<file path=xl/calcChain.xml><?xml version="1.0" encoding="utf-8"?>
<calcChain xmlns="http://schemas.openxmlformats.org/spreadsheetml/2006/main">
  <c r="F81" i="4" l="1"/>
  <c r="G81" i="4" s="1"/>
  <c r="H81" i="4" s="1"/>
  <c r="E81" i="4"/>
  <c r="B81" i="4"/>
  <c r="A81" i="4"/>
  <c r="BR151" i="3"/>
  <c r="BS151" i="3"/>
  <c r="BT151" i="3"/>
  <c r="BU151" i="3"/>
  <c r="BV151" i="3"/>
  <c r="BW151" i="3"/>
  <c r="BX151" i="3"/>
  <c r="BY151" i="3"/>
  <c r="BZ151" i="3"/>
  <c r="CA151" i="3"/>
  <c r="CB151" i="3"/>
  <c r="CC151" i="3"/>
  <c r="CE151" i="3" s="1"/>
  <c r="CD151" i="3"/>
  <c r="BQ151" i="3"/>
  <c r="AA151" i="3"/>
  <c r="U151" i="3"/>
  <c r="O151" i="3"/>
  <c r="I151" i="3"/>
  <c r="BK151" i="3"/>
  <c r="BE151" i="3"/>
  <c r="AY151" i="3"/>
  <c r="AS151" i="3"/>
  <c r="AM151" i="3"/>
  <c r="AG151" i="3"/>
  <c r="AM51" i="3"/>
  <c r="AM90" i="3"/>
  <c r="BE59" i="3"/>
  <c r="AS138" i="3"/>
  <c r="AG138" i="3"/>
  <c r="U84" i="3"/>
  <c r="A41" i="4"/>
  <c r="AS153" i="3"/>
  <c r="AM153" i="3"/>
  <c r="AG153" i="3"/>
  <c r="AA153" i="3"/>
  <c r="U153" i="3"/>
  <c r="O153" i="3"/>
  <c r="I153" i="3"/>
  <c r="O21" i="2"/>
  <c r="B60" i="4"/>
  <c r="A60" i="4"/>
  <c r="B49" i="4"/>
  <c r="A49" i="4"/>
  <c r="B57" i="4"/>
  <c r="A57" i="4"/>
  <c r="B71" i="4"/>
  <c r="A71" i="4"/>
  <c r="B35" i="4"/>
  <c r="A35" i="4"/>
  <c r="B77" i="4"/>
  <c r="A77" i="4"/>
  <c r="B47" i="4"/>
  <c r="A47" i="4"/>
  <c r="B50" i="4"/>
  <c r="A50" i="4"/>
  <c r="B80" i="4"/>
  <c r="A80" i="4"/>
  <c r="B41" i="4"/>
  <c r="B78" i="4"/>
  <c r="A78" i="4"/>
  <c r="B38" i="4"/>
  <c r="A38" i="4"/>
  <c r="B75" i="4"/>
  <c r="A75" i="4"/>
  <c r="B66" i="4"/>
  <c r="A66" i="4"/>
  <c r="B53" i="4"/>
  <c r="A53" i="4"/>
  <c r="B67" i="4"/>
  <c r="A67" i="4"/>
  <c r="B58" i="4"/>
  <c r="A58" i="4"/>
  <c r="B34" i="4"/>
  <c r="A34" i="4"/>
  <c r="B43" i="4"/>
  <c r="A43" i="4"/>
  <c r="B40" i="4"/>
  <c r="A40" i="4"/>
  <c r="B48" i="4"/>
  <c r="A48" i="4"/>
  <c r="B65" i="4"/>
  <c r="A65" i="4"/>
  <c r="B76" i="4"/>
  <c r="A76" i="4"/>
  <c r="B63" i="4"/>
  <c r="A63" i="4"/>
  <c r="B32" i="4"/>
  <c r="A32" i="4"/>
  <c r="B31" i="4"/>
  <c r="A31" i="4"/>
  <c r="B30" i="4"/>
  <c r="A30" i="4"/>
  <c r="B29" i="4"/>
  <c r="A29" i="4"/>
  <c r="B28" i="4"/>
  <c r="A28" i="4"/>
  <c r="B27" i="4"/>
  <c r="A27" i="4"/>
  <c r="B26" i="4"/>
  <c r="A26" i="4"/>
  <c r="B24" i="4"/>
  <c r="A24" i="4"/>
  <c r="B23" i="4"/>
  <c r="A23" i="4"/>
  <c r="B46" i="4"/>
  <c r="A46" i="4"/>
  <c r="B22" i="4"/>
  <c r="A22" i="4"/>
  <c r="B21" i="4"/>
  <c r="A21" i="4"/>
  <c r="B20" i="4"/>
  <c r="A20" i="4"/>
  <c r="B25" i="4"/>
  <c r="A25" i="4"/>
  <c r="B19" i="4"/>
  <c r="A19" i="4"/>
  <c r="B18" i="4"/>
  <c r="A18" i="4"/>
  <c r="B17" i="4"/>
  <c r="A17" i="4"/>
  <c r="B16" i="4"/>
  <c r="A16" i="4"/>
  <c r="B15" i="4"/>
  <c r="A15" i="4"/>
  <c r="B13" i="4"/>
  <c r="A13" i="4"/>
  <c r="B12" i="4"/>
  <c r="A12" i="4"/>
  <c r="B11" i="4"/>
  <c r="A11" i="4"/>
  <c r="B14" i="4"/>
  <c r="A14" i="4"/>
  <c r="B10" i="4"/>
  <c r="A10" i="4"/>
  <c r="B61" i="4"/>
  <c r="A61" i="4"/>
  <c r="B9" i="4"/>
  <c r="A9" i="4"/>
  <c r="B8" i="4"/>
  <c r="A8" i="4"/>
  <c r="B7" i="4"/>
  <c r="A7" i="4"/>
  <c r="B6" i="4"/>
  <c r="A6" i="4"/>
  <c r="B64" i="4"/>
  <c r="A64" i="4"/>
  <c r="B39" i="4"/>
  <c r="A39" i="4"/>
  <c r="B56" i="4"/>
  <c r="A56" i="4"/>
  <c r="B51" i="4"/>
  <c r="A51" i="4"/>
  <c r="B55" i="4"/>
  <c r="A55" i="4"/>
  <c r="B4" i="4"/>
  <c r="A4" i="4"/>
  <c r="B3" i="4"/>
  <c r="A3" i="4"/>
  <c r="B2" i="4"/>
  <c r="A2" i="4"/>
  <c r="B72" i="4"/>
  <c r="A72" i="4"/>
  <c r="B79" i="4"/>
  <c r="A79" i="4"/>
  <c r="B68" i="4"/>
  <c r="A68" i="4"/>
  <c r="B44" i="4"/>
  <c r="A44" i="4"/>
  <c r="B5" i="4"/>
  <c r="A5" i="4"/>
  <c r="B33" i="4"/>
  <c r="A33" i="4"/>
  <c r="B69" i="4"/>
  <c r="A69" i="4"/>
  <c r="B70" i="4"/>
  <c r="A70" i="4"/>
  <c r="B45" i="4"/>
  <c r="A45" i="4"/>
  <c r="B74" i="4"/>
  <c r="A74" i="4"/>
  <c r="B62" i="4"/>
  <c r="A62" i="4"/>
  <c r="B59" i="4"/>
  <c r="A59" i="4"/>
  <c r="B52" i="4"/>
  <c r="A52" i="4"/>
  <c r="B36" i="4"/>
  <c r="A36" i="4"/>
  <c r="B42" i="4"/>
  <c r="A42" i="4"/>
  <c r="B73" i="4"/>
  <c r="A73" i="4"/>
  <c r="B54" i="4"/>
  <c r="A54" i="4"/>
  <c r="B37" i="4"/>
  <c r="A37" i="4"/>
  <c r="BL163" i="3"/>
  <c r="BF163" i="3"/>
  <c r="AZ163" i="3"/>
  <c r="AT163" i="3"/>
  <c r="AN163" i="3"/>
  <c r="AH163" i="3"/>
  <c r="AB163" i="3"/>
  <c r="V163" i="3"/>
  <c r="P163" i="3"/>
  <c r="J163" i="3"/>
  <c r="D163" i="3"/>
  <c r="BP162" i="3"/>
  <c r="BO162" i="3"/>
  <c r="BN162" i="3"/>
  <c r="BM162" i="3"/>
  <c r="BJ162" i="3"/>
  <c r="BI162" i="3"/>
  <c r="BH162" i="3"/>
  <c r="BG162" i="3"/>
  <c r="BD162" i="3"/>
  <c r="BC162" i="3"/>
  <c r="BB162" i="3"/>
  <c r="BA162" i="3"/>
  <c r="AX162" i="3"/>
  <c r="AW162" i="3"/>
  <c r="AV162" i="3"/>
  <c r="AU162" i="3"/>
  <c r="AR162" i="3"/>
  <c r="AQ162" i="3"/>
  <c r="AP162" i="3"/>
  <c r="AO162" i="3"/>
  <c r="AL162" i="3"/>
  <c r="AK162" i="3"/>
  <c r="AJ162" i="3"/>
  <c r="AI162" i="3"/>
  <c r="AF162" i="3"/>
  <c r="AE162" i="3"/>
  <c r="AD162" i="3"/>
  <c r="AC162" i="3"/>
  <c r="Z162" i="3"/>
  <c r="Y162" i="3"/>
  <c r="X162" i="3"/>
  <c r="W162" i="3"/>
  <c r="T162" i="3"/>
  <c r="S162" i="3"/>
  <c r="R162" i="3"/>
  <c r="Q162" i="3"/>
  <c r="N162" i="3"/>
  <c r="M162" i="3"/>
  <c r="L162" i="3"/>
  <c r="L163" i="3" s="1"/>
  <c r="K162" i="3"/>
  <c r="H162" i="3"/>
  <c r="G162" i="3"/>
  <c r="F162" i="3"/>
  <c r="E162" i="3"/>
  <c r="BQ161" i="3"/>
  <c r="BK161" i="3"/>
  <c r="BE161" i="3"/>
  <c r="AY161" i="3"/>
  <c r="AS161" i="3"/>
  <c r="AM161" i="3"/>
  <c r="AG161" i="3"/>
  <c r="AA161" i="3"/>
  <c r="U161" i="3"/>
  <c r="O161" i="3"/>
  <c r="I161" i="3"/>
  <c r="BE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CB152" i="3"/>
  <c r="CA152" i="3"/>
  <c r="BZ152" i="3"/>
  <c r="BY152" i="3"/>
  <c r="BX152" i="3"/>
  <c r="BW152" i="3"/>
  <c r="BV152" i="3"/>
  <c r="BU152" i="3"/>
  <c r="BT152" i="3"/>
  <c r="BS152" i="3"/>
  <c r="BR152" i="3"/>
  <c r="BQ152" i="3"/>
  <c r="BK152" i="3"/>
  <c r="BE152" i="3"/>
  <c r="AY152" i="3"/>
  <c r="AS152" i="3"/>
  <c r="AM152" i="3"/>
  <c r="AG152" i="3"/>
  <c r="AA152" i="3"/>
  <c r="U152" i="3"/>
  <c r="O152" i="3"/>
  <c r="I152"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CD101" i="3" s="1"/>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9" i="2"/>
  <c r="C12" i="2"/>
  <c r="C13" i="2"/>
  <c r="C5" i="2"/>
  <c r="C10" i="2"/>
  <c r="C4" i="2"/>
  <c r="C6" i="2"/>
  <c r="C11" i="2"/>
  <c r="C2" i="2"/>
  <c r="C8" i="2"/>
  <c r="C7" i="2"/>
  <c r="C3" i="2"/>
  <c r="N1" i="2"/>
  <c r="M1" i="2"/>
  <c r="L1" i="2"/>
  <c r="K1" i="2"/>
  <c r="J1" i="2"/>
  <c r="I1" i="2"/>
  <c r="H1" i="2"/>
  <c r="G1" i="2"/>
  <c r="F1" i="2"/>
  <c r="E1" i="2"/>
  <c r="D1" i="2"/>
  <c r="CC101" i="3" l="1"/>
  <c r="E7" i="4" s="1"/>
  <c r="CC140" i="3"/>
  <c r="E9" i="4" s="1"/>
  <c r="CD88" i="3"/>
  <c r="CD126" i="3"/>
  <c r="F55" i="4" s="1"/>
  <c r="CD45" i="3"/>
  <c r="CD46" i="3"/>
  <c r="F12" i="4" s="1"/>
  <c r="CC46" i="3"/>
  <c r="E12" i="4" s="1"/>
  <c r="CC75" i="3"/>
  <c r="E6" i="4" s="1"/>
  <c r="CD99" i="3"/>
  <c r="CD87" i="3"/>
  <c r="F4" i="4" s="1"/>
  <c r="CC19" i="3"/>
  <c r="E33" i="4" s="1"/>
  <c r="CC32" i="3"/>
  <c r="E3" i="4" s="1"/>
  <c r="CC33" i="3"/>
  <c r="E10" i="4" s="1"/>
  <c r="CC126" i="3"/>
  <c r="E55" i="4" s="1"/>
  <c r="CC45" i="3"/>
  <c r="E2" i="4" s="1"/>
  <c r="CC99" i="3"/>
  <c r="E37" i="4" s="1"/>
  <c r="CD100" i="3"/>
  <c r="F51" i="4" s="1"/>
  <c r="CD139" i="3"/>
  <c r="F44" i="4" s="1"/>
  <c r="CC100" i="3"/>
  <c r="E51" i="4" s="1"/>
  <c r="F25" i="3"/>
  <c r="F92" i="3"/>
  <c r="CD154" i="3"/>
  <c r="F61" i="4" s="1"/>
  <c r="BP131" i="3"/>
  <c r="BD79" i="3"/>
  <c r="AY65" i="3"/>
  <c r="AV66" i="3"/>
  <c r="AW66" i="3"/>
  <c r="BH53" i="3"/>
  <c r="BP24" i="3"/>
  <c r="K163" i="3"/>
  <c r="H163" i="3"/>
  <c r="AK163" i="3"/>
  <c r="H164" i="3"/>
  <c r="G144" i="3"/>
  <c r="E144" i="3"/>
  <c r="AA117" i="3"/>
  <c r="H132" i="3"/>
  <c r="E105" i="3"/>
  <c r="F105" i="3"/>
  <c r="G105" i="3"/>
  <c r="AL93" i="3"/>
  <c r="E93" i="3"/>
  <c r="AF79" i="3"/>
  <c r="AG65" i="3"/>
  <c r="S66" i="3"/>
  <c r="G67" i="3"/>
  <c r="E53" i="3"/>
  <c r="H53" i="3"/>
  <c r="M38" i="3"/>
  <c r="H38" i="3"/>
  <c r="AC24" i="3"/>
  <c r="F24" i="3"/>
  <c r="E24" i="3"/>
  <c r="G25" i="3"/>
  <c r="BQ36" i="3"/>
  <c r="BP37" i="3"/>
  <c r="BN37" i="3"/>
  <c r="BN39" i="3" s="1"/>
  <c r="BO79" i="3"/>
  <c r="BM24" i="3"/>
  <c r="BQ23" i="3"/>
  <c r="BI118" i="3"/>
  <c r="BJ118" i="3"/>
  <c r="BH37" i="3"/>
  <c r="BB79" i="3"/>
  <c r="CC154" i="3"/>
  <c r="E61" i="4" s="1"/>
  <c r="CD61" i="3"/>
  <c r="F79" i="4" s="1"/>
  <c r="AY23" i="3"/>
  <c r="AX79" i="3"/>
  <c r="AU144" i="3"/>
  <c r="CC139" i="3"/>
  <c r="E44" i="4" s="1"/>
  <c r="AP144" i="3"/>
  <c r="AP146" i="3" s="1"/>
  <c r="AQ37" i="3"/>
  <c r="AQ39" i="3" s="1"/>
  <c r="AR105" i="3"/>
  <c r="AR107" i="3" s="1"/>
  <c r="CC61" i="3"/>
  <c r="E79" i="4" s="1"/>
  <c r="CD60" i="3"/>
  <c r="F70" i="4" s="1"/>
  <c r="AE24" i="3"/>
  <c r="AF25" i="3"/>
  <c r="AD79" i="3"/>
  <c r="AD81" i="3" s="1"/>
  <c r="AD105" i="3"/>
  <c r="Y11" i="3"/>
  <c r="Y80" i="3"/>
  <c r="Z79" i="3"/>
  <c r="Y92" i="3"/>
  <c r="T131" i="3"/>
  <c r="U36" i="3"/>
  <c r="CD138" i="3"/>
  <c r="F59" i="4" s="1"/>
  <c r="M163" i="3"/>
  <c r="CD153" i="3"/>
  <c r="F56" i="4" s="1"/>
  <c r="CC18" i="3"/>
  <c r="E45" i="4" s="1"/>
  <c r="G163" i="3"/>
  <c r="G165" i="3" s="1"/>
  <c r="E118" i="3"/>
  <c r="E66" i="3"/>
  <c r="F66" i="3"/>
  <c r="G66" i="3"/>
  <c r="E11" i="3"/>
  <c r="F12" i="3"/>
  <c r="F11" i="3"/>
  <c r="F13" i="3" s="1"/>
  <c r="G11" i="3"/>
  <c r="CC49" i="3"/>
  <c r="E29" i="4" s="1"/>
  <c r="AU53" i="3"/>
  <c r="CD49" i="3"/>
  <c r="CC47" i="3"/>
  <c r="E24" i="4" s="1"/>
  <c r="CD50" i="3"/>
  <c r="CD47" i="3"/>
  <c r="I52" i="3"/>
  <c r="CC50" i="3"/>
  <c r="E31" i="4" s="1"/>
  <c r="F53" i="3"/>
  <c r="CD48" i="3"/>
  <c r="F27" i="4" s="1"/>
  <c r="CD63" i="3"/>
  <c r="T66" i="3"/>
  <c r="BJ66" i="3"/>
  <c r="CD76" i="3"/>
  <c r="F18" i="4" s="1"/>
  <c r="CC76" i="3"/>
  <c r="E18" i="4" s="1"/>
  <c r="AR79" i="3"/>
  <c r="AR81" i="3" s="1"/>
  <c r="AO79" i="3"/>
  <c r="AP79" i="3"/>
  <c r="F94" i="3"/>
  <c r="H92" i="3"/>
  <c r="N106" i="3"/>
  <c r="AC105" i="3"/>
  <c r="BP118" i="3"/>
  <c r="BM118" i="3"/>
  <c r="BM120" i="3" s="1"/>
  <c r="F118" i="3"/>
  <c r="AP118" i="3"/>
  <c r="AD131" i="3"/>
  <c r="G131" i="3"/>
  <c r="M131" i="3"/>
  <c r="AK131" i="3"/>
  <c r="CD128" i="3"/>
  <c r="M144" i="3"/>
  <c r="AF144" i="3"/>
  <c r="BP144" i="3"/>
  <c r="CD141" i="3"/>
  <c r="F21" i="4" s="1"/>
  <c r="T163" i="3"/>
  <c r="T165" i="3" s="1"/>
  <c r="AR163" i="3"/>
  <c r="BP163" i="3"/>
  <c r="AD163" i="3"/>
  <c r="AD165" i="3" s="1"/>
  <c r="BB163" i="3"/>
  <c r="CD157" i="3"/>
  <c r="F28" i="4" s="1"/>
  <c r="CC157" i="3"/>
  <c r="E28" i="4" s="1"/>
  <c r="F163" i="3"/>
  <c r="CD156" i="3"/>
  <c r="F26" i="4" s="1"/>
  <c r="CD158" i="3"/>
  <c r="F30" i="4" s="1"/>
  <c r="CC158" i="3"/>
  <c r="E30" i="4" s="1"/>
  <c r="Y163" i="3"/>
  <c r="AW163" i="3"/>
  <c r="I36" i="3"/>
  <c r="I38" i="3" s="1"/>
  <c r="F37" i="3"/>
  <c r="G37" i="3"/>
  <c r="Y37" i="3"/>
  <c r="AK24" i="3"/>
  <c r="AK26" i="3" s="1"/>
  <c r="I10" i="3"/>
  <c r="CD8" i="3"/>
  <c r="CC8" i="3"/>
  <c r="E22" i="4" s="1"/>
  <c r="S11" i="3"/>
  <c r="G12" i="3"/>
  <c r="CD18" i="3"/>
  <c r="F45" i="4" s="1"/>
  <c r="CD20" i="3"/>
  <c r="F64" i="4" s="1"/>
  <c r="CD33" i="3"/>
  <c r="CE33" i="3" s="1"/>
  <c r="AV37" i="3"/>
  <c r="AO11" i="3"/>
  <c r="CC60" i="3"/>
  <c r="E70" i="4" s="1"/>
  <c r="CC88" i="3"/>
  <c r="E13" i="4" s="1"/>
  <c r="BJ92" i="3"/>
  <c r="AS104" i="3"/>
  <c r="CD114" i="3"/>
  <c r="F14" i="4" s="1"/>
  <c r="BK117" i="3"/>
  <c r="BQ143" i="3"/>
  <c r="CC138" i="3"/>
  <c r="E59" i="4" s="1"/>
  <c r="CC153" i="3"/>
  <c r="E56" i="4" s="1"/>
  <c r="F131" i="3"/>
  <c r="F133" i="3" s="1"/>
  <c r="Q144" i="3"/>
  <c r="AC144" i="3"/>
  <c r="E145" i="3"/>
  <c r="O130" i="3"/>
  <c r="AM130" i="3"/>
  <c r="H144" i="3"/>
  <c r="H146" i="3" s="1"/>
  <c r="H131" i="3"/>
  <c r="AE144" i="3"/>
  <c r="CD86" i="3"/>
  <c r="F52" i="4" s="1"/>
  <c r="BR91" i="3"/>
  <c r="AE105" i="3"/>
  <c r="AE107" i="3" s="1"/>
  <c r="G119" i="3"/>
  <c r="I91" i="3"/>
  <c r="I104" i="3"/>
  <c r="AG104" i="3"/>
  <c r="AG106" i="3" s="1"/>
  <c r="CE100" i="3"/>
  <c r="T118" i="3"/>
  <c r="CD74" i="3"/>
  <c r="F5" i="4" s="1"/>
  <c r="G5" i="4" s="1"/>
  <c r="H5" i="4" s="1"/>
  <c r="AJ79" i="3"/>
  <c r="AJ133" i="3" s="1"/>
  <c r="K53" i="3"/>
  <c r="AI53" i="3"/>
  <c r="AL79" i="3"/>
  <c r="H11" i="3"/>
  <c r="I23" i="3"/>
  <c r="H24" i="3"/>
  <c r="AL24" i="3"/>
  <c r="AL26" i="3" s="1"/>
  <c r="F54" i="3"/>
  <c r="CC63" i="3"/>
  <c r="E17" i="4" s="1"/>
  <c r="BN66" i="3"/>
  <c r="BO66" i="3"/>
  <c r="BM67" i="3"/>
  <c r="BM66" i="3"/>
  <c r="BP66" i="3"/>
  <c r="BP68" i="3" s="1"/>
  <c r="BN67" i="3"/>
  <c r="CD21" i="3"/>
  <c r="CE21" i="3" s="1"/>
  <c r="CC21" i="3"/>
  <c r="E15" i="4" s="1"/>
  <c r="BM25" i="3"/>
  <c r="BN24" i="3"/>
  <c r="BN26" i="3" s="1"/>
  <c r="BN25" i="3"/>
  <c r="BO24" i="3"/>
  <c r="BP25" i="3"/>
  <c r="BP26" i="3"/>
  <c r="BP11" i="3"/>
  <c r="CB10" i="3"/>
  <c r="BQ10" i="3"/>
  <c r="BN11" i="3"/>
  <c r="BN13" i="3" s="1"/>
  <c r="CB162" i="3"/>
  <c r="BM163" i="3"/>
  <c r="BN163" i="3"/>
  <c r="BQ130" i="3"/>
  <c r="BQ132" i="3" s="1"/>
  <c r="BM131" i="3"/>
  <c r="BN131" i="3"/>
  <c r="BN133" i="3" s="1"/>
  <c r="BN132" i="3"/>
  <c r="BO131" i="3"/>
  <c r="BO133" i="3" s="1"/>
  <c r="BM144" i="3"/>
  <c r="BO145" i="3"/>
  <c r="CB143" i="3"/>
  <c r="BO144" i="3"/>
  <c r="BO118" i="3"/>
  <c r="BO81" i="3" s="1"/>
  <c r="CC110" i="3"/>
  <c r="E71" i="4" s="1"/>
  <c r="BN118" i="3"/>
  <c r="BM119" i="3"/>
  <c r="BN80" i="3"/>
  <c r="BP79" i="3"/>
  <c r="BP81" i="3" s="1"/>
  <c r="CB78" i="3"/>
  <c r="BM79" i="3"/>
  <c r="BN79" i="3"/>
  <c r="CB36" i="3"/>
  <c r="CC34" i="3"/>
  <c r="E16" i="4" s="1"/>
  <c r="BN38" i="3"/>
  <c r="BM37" i="3"/>
  <c r="BO37" i="3"/>
  <c r="CB91" i="3"/>
  <c r="BO93" i="3"/>
  <c r="BM92" i="3"/>
  <c r="BM94" i="3" s="1"/>
  <c r="BN92" i="3"/>
  <c r="BP54" i="3"/>
  <c r="BQ52" i="3"/>
  <c r="CB52" i="3"/>
  <c r="BP53" i="3"/>
  <c r="BN53" i="3"/>
  <c r="BO53" i="3"/>
  <c r="BM54" i="3"/>
  <c r="BP106" i="3"/>
  <c r="BO105" i="3"/>
  <c r="BN105" i="3"/>
  <c r="BP105" i="3"/>
  <c r="CB104" i="3"/>
  <c r="BQ104" i="3"/>
  <c r="BK78" i="3"/>
  <c r="BK164" i="3" s="1"/>
  <c r="BJ79" i="3"/>
  <c r="BH79" i="3"/>
  <c r="BJ80" i="3"/>
  <c r="BI79" i="3"/>
  <c r="BI81" i="3" s="1"/>
  <c r="BG80" i="3"/>
  <c r="BI80" i="3"/>
  <c r="BI164" i="3"/>
  <c r="BI163" i="3"/>
  <c r="BJ163" i="3"/>
  <c r="BJ165" i="3" s="1"/>
  <c r="BG163" i="3"/>
  <c r="BH163" i="3"/>
  <c r="BH144" i="3"/>
  <c r="BK143" i="3"/>
  <c r="BK145" i="3" s="1"/>
  <c r="BI144" i="3"/>
  <c r="BJ145" i="3"/>
  <c r="BH92" i="3"/>
  <c r="BH94" i="3" s="1"/>
  <c r="BJ93" i="3"/>
  <c r="BI92" i="3"/>
  <c r="BG93" i="3"/>
  <c r="BI93" i="3"/>
  <c r="CD89" i="3"/>
  <c r="F23" i="4" s="1"/>
  <c r="CA23" i="3"/>
  <c r="BJ24" i="3"/>
  <c r="BJ26" i="3" s="1"/>
  <c r="BG24" i="3"/>
  <c r="BH25" i="3"/>
  <c r="BH24" i="3"/>
  <c r="BH26" i="3" s="1"/>
  <c r="BG25" i="3"/>
  <c r="BK10" i="3"/>
  <c r="BH11" i="3"/>
  <c r="BH55" i="3" s="1"/>
  <c r="BI11" i="3"/>
  <c r="BG54" i="3"/>
  <c r="BI53" i="3"/>
  <c r="BG53" i="3"/>
  <c r="BH119" i="3"/>
  <c r="BK104" i="3"/>
  <c r="BC105" i="3"/>
  <c r="BC165" i="3" s="1"/>
  <c r="BB105" i="3"/>
  <c r="BH105" i="3"/>
  <c r="BH107" i="3" s="1"/>
  <c r="BG106" i="3"/>
  <c r="BJ106" i="3"/>
  <c r="BG105" i="3"/>
  <c r="BI105" i="3"/>
  <c r="BE23" i="3"/>
  <c r="BA145" i="3"/>
  <c r="BB24" i="3"/>
  <c r="BD24" i="3"/>
  <c r="BC24" i="3"/>
  <c r="BB25" i="3"/>
  <c r="BA24" i="3"/>
  <c r="BC25" i="3"/>
  <c r="BD25" i="3"/>
  <c r="BE104" i="3"/>
  <c r="BE106" i="3" s="1"/>
  <c r="BB107" i="3"/>
  <c r="BA105" i="3"/>
  <c r="BB106" i="3"/>
  <c r="BK130" i="3"/>
  <c r="BI131" i="3"/>
  <c r="BH131" i="3"/>
  <c r="BI132" i="3"/>
  <c r="BG131" i="3"/>
  <c r="BJ37" i="3"/>
  <c r="BI38" i="3"/>
  <c r="CA36" i="3"/>
  <c r="BI37" i="3"/>
  <c r="BI39" i="3" s="1"/>
  <c r="BJ38" i="3"/>
  <c r="BG37" i="3"/>
  <c r="BB131" i="3"/>
  <c r="BE130" i="3"/>
  <c r="BC131" i="3"/>
  <c r="BD131" i="3"/>
  <c r="BD132" i="3"/>
  <c r="BE91" i="3"/>
  <c r="BE132" i="3" s="1"/>
  <c r="BB92" i="3"/>
  <c r="BB94" i="3" s="1"/>
  <c r="BD118" i="3"/>
  <c r="CC112" i="3"/>
  <c r="E42" i="4" s="1"/>
  <c r="BZ117" i="3"/>
  <c r="CD112" i="3"/>
  <c r="F42" i="4" s="1"/>
  <c r="BB118" i="3"/>
  <c r="BC118" i="3"/>
  <c r="BE52" i="3"/>
  <c r="BC54" i="3"/>
  <c r="BD53" i="3"/>
  <c r="BD120" i="3" s="1"/>
  <c r="BA53" i="3"/>
  <c r="BB53" i="3"/>
  <c r="BB120" i="3" s="1"/>
  <c r="BB54" i="3"/>
  <c r="BE65" i="3"/>
  <c r="BD67" i="3"/>
  <c r="BD66" i="3"/>
  <c r="BB66" i="3"/>
  <c r="BA66" i="3"/>
  <c r="BC66" i="3"/>
  <c r="BC67" i="3"/>
  <c r="BE36" i="3"/>
  <c r="BB37" i="3"/>
  <c r="BD38" i="3"/>
  <c r="BC37" i="3"/>
  <c r="BC163" i="3"/>
  <c r="BE162" i="3"/>
  <c r="BD163" i="3"/>
  <c r="BC144" i="3"/>
  <c r="BD144" i="3"/>
  <c r="BA144" i="3"/>
  <c r="BE10" i="3"/>
  <c r="BC11" i="3"/>
  <c r="BB12" i="3"/>
  <c r="BZ10" i="3"/>
  <c r="BD11" i="3"/>
  <c r="BD13" i="3" s="1"/>
  <c r="BA11" i="3"/>
  <c r="BA12" i="3"/>
  <c r="BE78" i="3"/>
  <c r="CD7" i="3"/>
  <c r="F11" i="4" s="1"/>
  <c r="CC7" i="3"/>
  <c r="E11" i="4" s="1"/>
  <c r="AV11" i="3"/>
  <c r="AW11" i="3"/>
  <c r="AX12" i="3"/>
  <c r="AY10" i="3"/>
  <c r="AV12" i="3"/>
  <c r="AX11" i="3"/>
  <c r="AU11" i="3"/>
  <c r="AV105" i="3"/>
  <c r="AW106" i="3"/>
  <c r="AW105" i="3"/>
  <c r="AW107" i="3" s="1"/>
  <c r="AU105" i="3"/>
  <c r="AV106" i="3"/>
  <c r="BY36" i="3"/>
  <c r="AW37" i="3"/>
  <c r="AU37" i="3"/>
  <c r="AX37" i="3"/>
  <c r="AU38" i="3"/>
  <c r="AV38" i="3"/>
  <c r="AV24" i="3"/>
  <c r="AX25" i="3"/>
  <c r="BY23" i="3"/>
  <c r="AX24" i="3"/>
  <c r="AX26" i="3" s="1"/>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8" i="4" s="1"/>
  <c r="AY117" i="3"/>
  <c r="AX118" i="3"/>
  <c r="AV118" i="3"/>
  <c r="AV120" i="3" s="1"/>
  <c r="CD155" i="3"/>
  <c r="F46" i="4" s="1"/>
  <c r="AX163" i="3"/>
  <c r="AV163" i="3"/>
  <c r="AU163" i="3"/>
  <c r="AU67" i="3"/>
  <c r="AX66" i="3"/>
  <c r="AX68" i="3" s="1"/>
  <c r="AW131" i="3"/>
  <c r="AW133" i="3" s="1"/>
  <c r="BY130" i="3"/>
  <c r="AX131" i="3"/>
  <c r="AV131" i="3"/>
  <c r="AV133" i="3" s="1"/>
  <c r="AU131" i="3"/>
  <c r="AU132" i="3"/>
  <c r="AS143" i="3"/>
  <c r="AQ144" i="3"/>
  <c r="AR144" i="3"/>
  <c r="AQ145" i="3"/>
  <c r="BX143" i="3"/>
  <c r="AO144" i="3"/>
  <c r="AO146" i="3" s="1"/>
  <c r="AS36" i="3"/>
  <c r="AO37" i="3"/>
  <c r="BX36" i="3"/>
  <c r="AR37" i="3"/>
  <c r="AP38" i="3"/>
  <c r="AP37" i="3"/>
  <c r="AP39" i="3" s="1"/>
  <c r="AQ80" i="3"/>
  <c r="AQ79" i="3"/>
  <c r="BX78" i="3"/>
  <c r="AP80" i="3"/>
  <c r="AQ105" i="3"/>
  <c r="AP105" i="3"/>
  <c r="AR106" i="3"/>
  <c r="AQ118" i="3"/>
  <c r="AR118" i="3"/>
  <c r="AO118" i="3"/>
  <c r="AO119" i="3"/>
  <c r="AS10" i="3"/>
  <c r="AP11" i="3"/>
  <c r="AR12" i="3"/>
  <c r="AR11" i="3"/>
  <c r="AS130" i="3"/>
  <c r="AO131" i="3"/>
  <c r="AQ131" i="3"/>
  <c r="AP131" i="3"/>
  <c r="AR131" i="3"/>
  <c r="AR133" i="3" s="1"/>
  <c r="AP132" i="3"/>
  <c r="AP24" i="3"/>
  <c r="AP26" i="3" s="1"/>
  <c r="AO24" i="3"/>
  <c r="AS23" i="3"/>
  <c r="AS132" i="3" s="1"/>
  <c r="AQ24" i="3"/>
  <c r="AQ26" i="3" s="1"/>
  <c r="AO25" i="3"/>
  <c r="AR24" i="3"/>
  <c r="AP25" i="3"/>
  <c r="AR25" i="3"/>
  <c r="AO163" i="3"/>
  <c r="AP163" i="3"/>
  <c r="AP164" i="3"/>
  <c r="AQ163" i="3"/>
  <c r="AP53" i="3"/>
  <c r="AR53" i="3"/>
  <c r="AS52" i="3"/>
  <c r="BX52" i="3"/>
  <c r="AO54" i="3"/>
  <c r="AR54" i="3"/>
  <c r="AQ53" i="3"/>
  <c r="AO53" i="3"/>
  <c r="AO55" i="3" s="1"/>
  <c r="BX91" i="3"/>
  <c r="BX65" i="3"/>
  <c r="AP67" i="3"/>
  <c r="AP66" i="3"/>
  <c r="AR66" i="3"/>
  <c r="AQ66" i="3"/>
  <c r="AO66" i="3"/>
  <c r="AO67" i="3"/>
  <c r="BW65" i="3"/>
  <c r="AK67" i="3"/>
  <c r="AI66" i="3"/>
  <c r="AI68" i="3" s="1"/>
  <c r="AL66" i="3"/>
  <c r="AL68" i="3" s="1"/>
  <c r="AJ67" i="3"/>
  <c r="AJ118" i="3"/>
  <c r="AL118" i="3"/>
  <c r="CD115" i="3"/>
  <c r="F25" i="4" s="1"/>
  <c r="AM117" i="3"/>
  <c r="AK118" i="3"/>
  <c r="AJ92" i="3"/>
  <c r="AJ94" i="3" s="1"/>
  <c r="AI93" i="3"/>
  <c r="AK92" i="3"/>
  <c r="AL92" i="3"/>
  <c r="AK93" i="3"/>
  <c r="AI54" i="3"/>
  <c r="AJ53" i="3"/>
  <c r="AK53" i="3"/>
  <c r="AI24" i="3"/>
  <c r="AI26" i="3" s="1"/>
  <c r="AK25" i="3"/>
  <c r="AJ24" i="3"/>
  <c r="AJ26" i="3" s="1"/>
  <c r="AI25" i="3"/>
  <c r="AK164" i="3"/>
  <c r="AI163" i="3"/>
  <c r="AL163" i="3"/>
  <c r="AJ163" i="3"/>
  <c r="AM104" i="3"/>
  <c r="AJ105" i="3"/>
  <c r="AI106" i="3"/>
  <c r="AL106" i="3"/>
  <c r="AI105" i="3"/>
  <c r="AK105" i="3"/>
  <c r="AK39" i="3" s="1"/>
  <c r="AL38" i="3"/>
  <c r="BW36" i="3"/>
  <c r="AK37" i="3"/>
  <c r="AJ37" i="3"/>
  <c r="AJ39" i="3" s="1"/>
  <c r="AK38" i="3"/>
  <c r="AL37" i="3"/>
  <c r="AI37" i="3"/>
  <c r="AM10" i="3"/>
  <c r="AM12" i="3" s="1"/>
  <c r="AJ11" i="3"/>
  <c r="AJ13" i="3"/>
  <c r="CC6" i="3"/>
  <c r="E72" i="4" s="1"/>
  <c r="AK11" i="3"/>
  <c r="AK13" i="3" s="1"/>
  <c r="AL12" i="3"/>
  <c r="AL11" i="3"/>
  <c r="AL13" i="3" s="1"/>
  <c r="AK144" i="3"/>
  <c r="AM143" i="3"/>
  <c r="AJ144" i="3"/>
  <c r="AJ146" i="3" s="1"/>
  <c r="AL145" i="3"/>
  <c r="AJ131" i="3"/>
  <c r="AL131" i="3"/>
  <c r="AI131" i="3"/>
  <c r="AK132" i="3"/>
  <c r="CD73" i="3"/>
  <c r="F74" i="4" s="1"/>
  <c r="AI80" i="3"/>
  <c r="AK80" i="3"/>
  <c r="AI79" i="3"/>
  <c r="AK79" i="3"/>
  <c r="AK81" i="3" s="1"/>
  <c r="AL80" i="3"/>
  <c r="AM78" i="3"/>
  <c r="AM80" i="3" s="1"/>
  <c r="AC53" i="3"/>
  <c r="AC55" i="3" s="1"/>
  <c r="AG52" i="3"/>
  <c r="AF53" i="3"/>
  <c r="AE54" i="3"/>
  <c r="AD53" i="3"/>
  <c r="AD26" i="3" s="1"/>
  <c r="AD54" i="3"/>
  <c r="AG23" i="3"/>
  <c r="AG25" i="3" s="1"/>
  <c r="AD24" i="3"/>
  <c r="AD25" i="3"/>
  <c r="AF24" i="3"/>
  <c r="AF26" i="3" s="1"/>
  <c r="AE25" i="3"/>
  <c r="AC26" i="3"/>
  <c r="AE163" i="3"/>
  <c r="AG162" i="3"/>
  <c r="AF163" i="3"/>
  <c r="AF164" i="3"/>
  <c r="AF132" i="3"/>
  <c r="AG130" i="3"/>
  <c r="AG132" i="3" s="1"/>
  <c r="AE131" i="3"/>
  <c r="AF131" i="3"/>
  <c r="AF133" i="3" s="1"/>
  <c r="CD34" i="3"/>
  <c r="F16"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5" i="4" s="1"/>
  <c r="CD102" i="3"/>
  <c r="F19" i="4" s="1"/>
  <c r="CC102" i="3"/>
  <c r="E19" i="4" s="1"/>
  <c r="AD106" i="3"/>
  <c r="BU36" i="3"/>
  <c r="X38" i="3"/>
  <c r="X37" i="3"/>
  <c r="Z37" i="3"/>
  <c r="W38" i="3"/>
  <c r="CD31" i="3"/>
  <c r="F73" i="4" s="1"/>
  <c r="W37" i="3"/>
  <c r="AA10" i="3"/>
  <c r="CD6" i="3"/>
  <c r="F72" i="4" s="1"/>
  <c r="Y12" i="3"/>
  <c r="CC3" i="3"/>
  <c r="E67"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AA119" i="3" s="1"/>
  <c r="W24" i="3"/>
  <c r="Y25" i="3"/>
  <c r="Z24" i="3"/>
  <c r="X118" i="3"/>
  <c r="Y105" i="3"/>
  <c r="Z105" i="3"/>
  <c r="BU104" i="3"/>
  <c r="W105" i="3"/>
  <c r="X106" i="3"/>
  <c r="X105" i="3"/>
  <c r="Y106" i="3"/>
  <c r="AA65" i="3"/>
  <c r="Y66" i="3"/>
  <c r="Y164" i="3"/>
  <c r="BU162" i="3"/>
  <c r="Z163" i="3"/>
  <c r="W164" i="3"/>
  <c r="X163" i="3"/>
  <c r="W163" i="3"/>
  <c r="X92" i="3"/>
  <c r="Z92" i="3"/>
  <c r="W92" i="3"/>
  <c r="W93" i="3"/>
  <c r="X93" i="3"/>
  <c r="Y93" i="3"/>
  <c r="CC86" i="3"/>
  <c r="E52" i="4" s="1"/>
  <c r="S93" i="3"/>
  <c r="Q92" i="3"/>
  <c r="S92" i="3"/>
  <c r="BT91" i="3"/>
  <c r="R92" i="3"/>
  <c r="T92" i="3"/>
  <c r="CC73" i="3"/>
  <c r="E74" i="4" s="1"/>
  <c r="CD71" i="3"/>
  <c r="F66" i="4" s="1"/>
  <c r="CD16" i="3"/>
  <c r="F38" i="4" s="1"/>
  <c r="BT23" i="3"/>
  <c r="U23" i="3"/>
  <c r="S24" i="3"/>
  <c r="T24" i="3"/>
  <c r="Q25" i="3"/>
  <c r="R25" i="3"/>
  <c r="R24" i="3"/>
  <c r="T25" i="3"/>
  <c r="BT104" i="3"/>
  <c r="U104" i="3"/>
  <c r="S105" i="3"/>
  <c r="T105" i="3"/>
  <c r="R105" i="3"/>
  <c r="T106" i="3"/>
  <c r="CD150" i="3"/>
  <c r="F58" i="4" s="1"/>
  <c r="R164" i="3"/>
  <c r="Q163" i="3"/>
  <c r="R163" i="3"/>
  <c r="S163" i="3"/>
  <c r="S68" i="3" s="1"/>
  <c r="Q67" i="3"/>
  <c r="CC58" i="3"/>
  <c r="E34" i="4" s="1"/>
  <c r="R67" i="3"/>
  <c r="Q66" i="3"/>
  <c r="Q165" i="3" s="1"/>
  <c r="R66" i="3"/>
  <c r="T53" i="3"/>
  <c r="R53" i="3"/>
  <c r="BT52" i="3"/>
  <c r="Q54" i="3"/>
  <c r="T54" i="3"/>
  <c r="S53" i="3"/>
  <c r="CC136" i="3"/>
  <c r="E47" i="4" s="1"/>
  <c r="S144" i="3"/>
  <c r="T144" i="3"/>
  <c r="T55" i="3" s="1"/>
  <c r="U143" i="3"/>
  <c r="CD137" i="3"/>
  <c r="F80" i="4" s="1"/>
  <c r="BT143" i="3"/>
  <c r="R144" i="3"/>
  <c r="U130" i="3"/>
  <c r="R132" i="3"/>
  <c r="CD124" i="3"/>
  <c r="F57" i="4" s="1"/>
  <c r="CC124" i="3"/>
  <c r="E57" i="4" s="1"/>
  <c r="R131" i="3"/>
  <c r="S131" i="3"/>
  <c r="S133" i="3" s="1"/>
  <c r="Q131" i="3"/>
  <c r="CD125" i="3"/>
  <c r="F62" i="4" s="1"/>
  <c r="CC125" i="3"/>
  <c r="E62" i="4" s="1"/>
  <c r="T11" i="3"/>
  <c r="T13" i="3" s="1"/>
  <c r="BT10" i="3"/>
  <c r="U10" i="3"/>
  <c r="CD5" i="3"/>
  <c r="F69" i="4" s="1"/>
  <c r="CC5" i="3"/>
  <c r="E69" i="4" s="1"/>
  <c r="R37" i="3"/>
  <c r="R39" i="3" s="1"/>
  <c r="BT36" i="3"/>
  <c r="Q37" i="3"/>
  <c r="R38" i="3"/>
  <c r="S37" i="3"/>
  <c r="S39" i="3" s="1"/>
  <c r="T37" i="3"/>
  <c r="Q119" i="3"/>
  <c r="R118" i="3"/>
  <c r="CD111" i="3"/>
  <c r="F65" i="4" s="1"/>
  <c r="S118" i="3"/>
  <c r="Q118" i="3"/>
  <c r="CC113" i="3"/>
  <c r="E68" i="4" s="1"/>
  <c r="O104" i="3"/>
  <c r="CC98" i="3"/>
  <c r="E49" i="4" s="1"/>
  <c r="K105" i="3"/>
  <c r="M105" i="3"/>
  <c r="CD97" i="3"/>
  <c r="F78" i="4" s="1"/>
  <c r="CC97" i="3"/>
  <c r="E78" i="4" s="1"/>
  <c r="K106" i="3"/>
  <c r="BS130" i="3"/>
  <c r="K131" i="3"/>
  <c r="M132" i="3"/>
  <c r="N131" i="3"/>
  <c r="L131" i="3"/>
  <c r="L133" i="3" s="1"/>
  <c r="N92" i="3"/>
  <c r="CC84" i="3"/>
  <c r="E76" i="4" s="1"/>
  <c r="M93" i="3"/>
  <c r="N93" i="3"/>
  <c r="M92" i="3"/>
  <c r="L92" i="3"/>
  <c r="O10" i="3"/>
  <c r="CC4" i="3"/>
  <c r="E40" i="4" s="1"/>
  <c r="CD4" i="3"/>
  <c r="F40" i="4" s="1"/>
  <c r="L118" i="3"/>
  <c r="CC137" i="3"/>
  <c r="E80" i="4" s="1"/>
  <c r="L144" i="3"/>
  <c r="N145" i="3"/>
  <c r="CC111" i="3"/>
  <c r="E65" i="4" s="1"/>
  <c r="O117" i="3"/>
  <c r="CC30" i="3"/>
  <c r="E50" i="4" s="1"/>
  <c r="L37" i="3"/>
  <c r="L39" i="3" s="1"/>
  <c r="M37" i="3"/>
  <c r="CC29" i="3"/>
  <c r="E43" i="4" s="1"/>
  <c r="N37" i="3"/>
  <c r="N38" i="3"/>
  <c r="K37" i="3"/>
  <c r="CC150" i="3"/>
  <c r="E58" i="4" s="1"/>
  <c r="N163" i="3"/>
  <c r="BS162" i="3"/>
  <c r="CC149" i="3"/>
  <c r="E53" i="4" s="1"/>
  <c r="M164" i="3"/>
  <c r="CC17" i="3"/>
  <c r="E35" i="4" s="1"/>
  <c r="BS23" i="3"/>
  <c r="N80" i="3"/>
  <c r="CC16" i="3"/>
  <c r="E38" i="4" s="1"/>
  <c r="L24" i="3"/>
  <c r="K24" i="3"/>
  <c r="M24" i="3"/>
  <c r="N24" i="3"/>
  <c r="L25" i="3"/>
  <c r="M25" i="3"/>
  <c r="BS78" i="3"/>
  <c r="CC71" i="3"/>
  <c r="E66" i="4" s="1"/>
  <c r="O78" i="3"/>
  <c r="N79" i="3"/>
  <c r="L79" i="3"/>
  <c r="K80" i="3"/>
  <c r="M79" i="3"/>
  <c r="M80" i="3"/>
  <c r="CD59" i="3"/>
  <c r="F75" i="4" s="1"/>
  <c r="N66" i="3"/>
  <c r="CC43" i="3"/>
  <c r="E41" i="4" s="1"/>
  <c r="L53" i="3"/>
  <c r="CD42" i="3"/>
  <c r="F60" i="4" s="1"/>
  <c r="CC42" i="3"/>
  <c r="E60" i="4" s="1"/>
  <c r="M53" i="3"/>
  <c r="K54" i="3"/>
  <c r="F22" i="4"/>
  <c r="R12" i="3"/>
  <c r="BI12" i="3"/>
  <c r="S12" i="3"/>
  <c r="BR36" i="3"/>
  <c r="E37" i="3"/>
  <c r="BC53" i="3"/>
  <c r="BZ52" i="3"/>
  <c r="CD58" i="3"/>
  <c r="I65" i="3"/>
  <c r="I67" i="3" s="1"/>
  <c r="BY65" i="3"/>
  <c r="AU66" i="3"/>
  <c r="AU68" i="3" s="1"/>
  <c r="K11" i="3"/>
  <c r="BS10" i="3"/>
  <c r="BR10" i="3"/>
  <c r="BX10" i="3"/>
  <c r="L11" i="3"/>
  <c r="Q11" i="3"/>
  <c r="W12" i="3"/>
  <c r="AF12" i="3"/>
  <c r="BB11" i="3"/>
  <c r="BB81" i="3" s="1"/>
  <c r="BM11" i="3"/>
  <c r="BM165" i="3" s="1"/>
  <c r="N12" i="3"/>
  <c r="T12" i="3"/>
  <c r="Z12" i="3"/>
  <c r="BG12" i="3"/>
  <c r="BM12" i="3"/>
  <c r="CD17" i="3"/>
  <c r="BU23" i="3"/>
  <c r="BZ23" i="3"/>
  <c r="G24" i="3"/>
  <c r="Q24" i="3"/>
  <c r="X25" i="3"/>
  <c r="AV25" i="3"/>
  <c r="BI24" i="3"/>
  <c r="Z25" i="3"/>
  <c r="AA36" i="3"/>
  <c r="AY36" i="3"/>
  <c r="AY25" i="3" s="1"/>
  <c r="BV36" i="3"/>
  <c r="AC37" i="3"/>
  <c r="O52" i="3"/>
  <c r="AM52" i="3"/>
  <c r="BK52" i="3"/>
  <c r="CE46" i="3"/>
  <c r="F29" i="4"/>
  <c r="CE49" i="3"/>
  <c r="Q53" i="3"/>
  <c r="Q55" i="3" s="1"/>
  <c r="G80" i="3"/>
  <c r="F80" i="3"/>
  <c r="H79" i="3"/>
  <c r="H80" i="3"/>
  <c r="G79" i="3"/>
  <c r="AV79" i="3"/>
  <c r="AI11" i="3"/>
  <c r="AI13" i="3" s="1"/>
  <c r="BW10" i="3"/>
  <c r="M12" i="3"/>
  <c r="BN12" i="3"/>
  <c r="L12" i="3"/>
  <c r="BP13" i="3"/>
  <c r="CC20" i="3"/>
  <c r="E64" i="4" s="1"/>
  <c r="X24" i="3"/>
  <c r="X26" i="3" s="1"/>
  <c r="CB23" i="3"/>
  <c r="BV23" i="3"/>
  <c r="AU24" i="3"/>
  <c r="H25" i="3"/>
  <c r="AU25" i="3"/>
  <c r="CD29" i="3"/>
  <c r="CD30" i="3"/>
  <c r="BZ36" i="3"/>
  <c r="BA37" i="3"/>
  <c r="F2" i="4"/>
  <c r="G2" i="4" s="1"/>
  <c r="H2" i="4" s="1"/>
  <c r="F24" i="4"/>
  <c r="G53" i="3"/>
  <c r="G54" i="3"/>
  <c r="BR52" i="3"/>
  <c r="M66" i="3"/>
  <c r="BS65" i="3"/>
  <c r="Y67" i="3"/>
  <c r="Y68" i="3"/>
  <c r="X67" i="3"/>
  <c r="W67" i="3"/>
  <c r="Z66" i="3"/>
  <c r="W66" i="3"/>
  <c r="Z67" i="3"/>
  <c r="T79" i="3"/>
  <c r="BT78" i="3"/>
  <c r="Q80" i="3"/>
  <c r="T80" i="3"/>
  <c r="R80" i="3"/>
  <c r="S79" i="3"/>
  <c r="S81" i="3" s="1"/>
  <c r="E80" i="3"/>
  <c r="AP93" i="3"/>
  <c r="AO93" i="3"/>
  <c r="AR93" i="3"/>
  <c r="AQ93" i="3"/>
  <c r="AR92" i="3"/>
  <c r="CC31" i="3"/>
  <c r="E73" i="4" s="1"/>
  <c r="F10" i="4"/>
  <c r="G10" i="4" s="1"/>
  <c r="H10" i="4" s="1"/>
  <c r="F31" i="4"/>
  <c r="U52" i="3"/>
  <c r="U54" i="3" s="1"/>
  <c r="F17" i="4"/>
  <c r="AE11" i="3"/>
  <c r="AE13" i="3" s="1"/>
  <c r="BO11" i="3"/>
  <c r="BO13" i="3" s="1"/>
  <c r="BY10" i="3"/>
  <c r="M11" i="3"/>
  <c r="R11" i="3"/>
  <c r="X11" i="3"/>
  <c r="AC11" i="3"/>
  <c r="AK12" i="3"/>
  <c r="AP12" i="3"/>
  <c r="AC12" i="3"/>
  <c r="AI12" i="3"/>
  <c r="AO12" i="3"/>
  <c r="BH12" i="3"/>
  <c r="BO12" i="3"/>
  <c r="CD3" i="3"/>
  <c r="W11" i="3"/>
  <c r="AQ11" i="3"/>
  <c r="BG11" i="3"/>
  <c r="BG13" i="3" s="1"/>
  <c r="CA10" i="3"/>
  <c r="BU10" i="3"/>
  <c r="E13" i="3"/>
  <c r="H12" i="3"/>
  <c r="N11" i="3"/>
  <c r="N13" i="3" s="1"/>
  <c r="AU12" i="3"/>
  <c r="BD12" i="3"/>
  <c r="BJ11" i="3"/>
  <c r="E12" i="3"/>
  <c r="K12" i="3"/>
  <c r="Q12" i="3"/>
  <c r="X12" i="3"/>
  <c r="AD12" i="3"/>
  <c r="AJ12" i="3"/>
  <c r="AQ12" i="3"/>
  <c r="AW12" i="3"/>
  <c r="BC12" i="3"/>
  <c r="BJ12" i="3"/>
  <c r="BP12" i="3"/>
  <c r="O23" i="3"/>
  <c r="AM23" i="3"/>
  <c r="AM25" i="3" s="1"/>
  <c r="BK23" i="3"/>
  <c r="CD19" i="3"/>
  <c r="F33"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T39" i="3"/>
  <c r="N53" i="3"/>
  <c r="AL53" i="3"/>
  <c r="BJ53" i="3"/>
  <c r="L54" i="3"/>
  <c r="Z54" i="3"/>
  <c r="AJ54" i="3"/>
  <c r="AX54" i="3"/>
  <c r="BH54" i="3"/>
  <c r="O65" i="3"/>
  <c r="AM65" i="3"/>
  <c r="AM67" i="3" s="1"/>
  <c r="BK65" i="3"/>
  <c r="K67" i="3"/>
  <c r="N67" i="3"/>
  <c r="L66" i="3"/>
  <c r="BG67" i="3"/>
  <c r="BJ67" i="3"/>
  <c r="BH66" i="3"/>
  <c r="Q79" i="3"/>
  <c r="BV78" i="3"/>
  <c r="AC79" i="3"/>
  <c r="AC81" i="3" s="1"/>
  <c r="AF93" i="3"/>
  <c r="AE92" i="3"/>
  <c r="AE93" i="3"/>
  <c r="AD93" i="3"/>
  <c r="AC93" i="3"/>
  <c r="AF92" i="3"/>
  <c r="F7" i="4"/>
  <c r="G7" i="4" s="1"/>
  <c r="H7" i="4" s="1"/>
  <c r="CE101"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D81" i="3"/>
  <c r="BC80" i="3"/>
  <c r="BB80" i="3"/>
  <c r="BM80" i="3"/>
  <c r="BP80" i="3"/>
  <c r="BA80" i="3"/>
  <c r="BO80" i="3"/>
  <c r="CC87" i="3"/>
  <c r="E4" i="4" s="1"/>
  <c r="F13" i="4"/>
  <c r="CE88" i="3"/>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5" i="4" s="1"/>
  <c r="CD62" i="3"/>
  <c r="CC62" i="3"/>
  <c r="E39" i="4" s="1"/>
  <c r="BT65" i="3"/>
  <c r="X66" i="3"/>
  <c r="CB65" i="3"/>
  <c r="AI67" i="3"/>
  <c r="AL67" i="3"/>
  <c r="AJ66" i="3"/>
  <c r="AJ68" i="3" s="1"/>
  <c r="M67" i="3"/>
  <c r="BI67" i="3"/>
  <c r="AA78" i="3"/>
  <c r="AA80" i="3" s="1"/>
  <c r="AY78" i="3"/>
  <c r="AY80" i="3" s="1"/>
  <c r="CD72" i="3"/>
  <c r="CC72" i="3"/>
  <c r="E48" i="4" s="1"/>
  <c r="CD75" i="3"/>
  <c r="CE76" i="3"/>
  <c r="BR78" i="3"/>
  <c r="E79" i="3"/>
  <c r="E81" i="3" s="1"/>
  <c r="I78" i="3"/>
  <c r="BZ78" i="3"/>
  <c r="BA79" i="3"/>
  <c r="BA81" i="3" s="1"/>
  <c r="BW78" i="3"/>
  <c r="AE80" i="3"/>
  <c r="AD80" i="3"/>
  <c r="AO80" i="3"/>
  <c r="AR80" i="3"/>
  <c r="BC79" i="3"/>
  <c r="BC81" i="3" s="1"/>
  <c r="BD80" i="3"/>
  <c r="O91" i="3"/>
  <c r="AM91" i="3"/>
  <c r="AM93" i="3" s="1"/>
  <c r="BK91" i="3"/>
  <c r="BK25" i="3" s="1"/>
  <c r="BX104" i="3"/>
  <c r="AO105" i="3"/>
  <c r="AO107" i="3" s="1"/>
  <c r="AX105" i="3"/>
  <c r="BY104" i="3"/>
  <c r="BB144" i="3"/>
  <c r="BZ143" i="3"/>
  <c r="K92" i="3"/>
  <c r="BS91" i="3"/>
  <c r="AQ92" i="3"/>
  <c r="BD93" i="3"/>
  <c r="BC92" i="3"/>
  <c r="BC93" i="3"/>
  <c r="BB93" i="3"/>
  <c r="BN93" i="3"/>
  <c r="BM93" i="3"/>
  <c r="BP93" i="3"/>
  <c r="F37" i="4"/>
  <c r="CE99" i="3"/>
  <c r="BM105" i="3"/>
  <c r="CD110" i="3"/>
  <c r="I117" i="3"/>
  <c r="AG117" i="3"/>
  <c r="BE117" i="3"/>
  <c r="BU117" i="3"/>
  <c r="W118" i="3"/>
  <c r="F20" i="4"/>
  <c r="E67" i="3"/>
  <c r="S67" i="3"/>
  <c r="AC67" i="3"/>
  <c r="AQ67" i="3"/>
  <c r="BA67" i="3"/>
  <c r="BE67" i="3"/>
  <c r="BO67" i="3"/>
  <c r="U91" i="3"/>
  <c r="AS91" i="3"/>
  <c r="BQ91" i="3"/>
  <c r="BQ93" i="3" s="1"/>
  <c r="CC85" i="3"/>
  <c r="E77"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3" i="4" s="1"/>
  <c r="AD92" i="3"/>
  <c r="AD94" i="3" s="1"/>
  <c r="AO92" i="3"/>
  <c r="BZ91" i="3"/>
  <c r="BG92" i="3"/>
  <c r="CA91" i="3"/>
  <c r="H93" i="3"/>
  <c r="G92" i="3"/>
  <c r="G94" i="3" s="1"/>
  <c r="G93" i="3"/>
  <c r="F93" i="3"/>
  <c r="R93" i="3"/>
  <c r="Q93" i="3"/>
  <c r="T93" i="3"/>
  <c r="CD98" i="3"/>
  <c r="Q105" i="3"/>
  <c r="U117" i="3"/>
  <c r="U119" i="3" s="1"/>
  <c r="AS117" i="3"/>
  <c r="BQ117" i="3"/>
  <c r="CC114" i="3"/>
  <c r="E14" i="4" s="1"/>
  <c r="M118" i="3"/>
  <c r="N118" i="3"/>
  <c r="Z118" i="3"/>
  <c r="AI119" i="3"/>
  <c r="AL119" i="3"/>
  <c r="AK119" i="3"/>
  <c r="AJ119" i="3"/>
  <c r="AI118" i="3"/>
  <c r="AW119" i="3"/>
  <c r="AV119" i="3"/>
  <c r="AU119" i="3"/>
  <c r="AX119" i="3"/>
  <c r="CD84" i="3"/>
  <c r="E92" i="3"/>
  <c r="AC92" i="3"/>
  <c r="AC94" i="3" s="1"/>
  <c r="BA92" i="3"/>
  <c r="K93" i="3"/>
  <c r="BR104" i="3"/>
  <c r="BV104" i="3"/>
  <c r="BZ104" i="3"/>
  <c r="N105" i="3"/>
  <c r="AL105" i="3"/>
  <c r="BJ105" i="3"/>
  <c r="BJ107" i="3" s="1"/>
  <c r="G106" i="3"/>
  <c r="L106" i="3"/>
  <c r="Q106" i="3"/>
  <c r="Z106" i="3"/>
  <c r="AE106" i="3"/>
  <c r="AJ106" i="3"/>
  <c r="AO106" i="3"/>
  <c r="AX106" i="3"/>
  <c r="BC106" i="3"/>
  <c r="BH106" i="3"/>
  <c r="BM106" i="3"/>
  <c r="BI107" i="3"/>
  <c r="BA118" i="3"/>
  <c r="BA120" i="3" s="1"/>
  <c r="BS117" i="3"/>
  <c r="BW117" i="3"/>
  <c r="CA117" i="3"/>
  <c r="G118" i="3"/>
  <c r="BH120" i="3"/>
  <c r="BG119" i="3"/>
  <c r="BJ119" i="3"/>
  <c r="BI119" i="3"/>
  <c r="CC127" i="3"/>
  <c r="E8"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Q107" i="3"/>
  <c r="AW118" i="3"/>
  <c r="BG118" i="3"/>
  <c r="BG120" i="3" s="1"/>
  <c r="BT117" i="3"/>
  <c r="BX117" i="3"/>
  <c r="CB117" i="3"/>
  <c r="F119" i="3"/>
  <c r="E119" i="3"/>
  <c r="H119" i="3"/>
  <c r="T119" i="3"/>
  <c r="S119" i="3"/>
  <c r="R119" i="3"/>
  <c r="AD119" i="3"/>
  <c r="AC119" i="3"/>
  <c r="AF119" i="3"/>
  <c r="AR119" i="3"/>
  <c r="AQ119" i="3"/>
  <c r="AQ120" i="3"/>
  <c r="AP119" i="3"/>
  <c r="AE119" i="3"/>
  <c r="BI120" i="3"/>
  <c r="AA130" i="3"/>
  <c r="AY130" i="3"/>
  <c r="CC123" i="3"/>
  <c r="E63" i="4" s="1"/>
  <c r="CD127" i="3"/>
  <c r="BR130" i="3"/>
  <c r="E131" i="3"/>
  <c r="I130" i="3"/>
  <c r="BW130" i="3"/>
  <c r="I143" i="3"/>
  <c r="AG143" i="3"/>
  <c r="BE143" i="3"/>
  <c r="BE145" i="3" s="1"/>
  <c r="F144" i="3"/>
  <c r="F146" i="3" s="1"/>
  <c r="BR143" i="3"/>
  <c r="AI144" i="3"/>
  <c r="BW143" i="3"/>
  <c r="H105" i="3"/>
  <c r="AF105" i="3"/>
  <c r="BD105" i="3"/>
  <c r="E106" i="3"/>
  <c r="S106" i="3"/>
  <c r="AC106" i="3"/>
  <c r="AQ106" i="3"/>
  <c r="BA106" i="3"/>
  <c r="BO106" i="3"/>
  <c r="BB119" i="3"/>
  <c r="BE119" i="3"/>
  <c r="BA119" i="3"/>
  <c r="BD119" i="3"/>
  <c r="BC119" i="3"/>
  <c r="CD123" i="3"/>
  <c r="CC128" i="3"/>
  <c r="E20" i="4" s="1"/>
  <c r="BU130" i="3"/>
  <c r="BV130" i="3"/>
  <c r="AC131" i="3"/>
  <c r="CC141" i="3"/>
  <c r="E21" i="4" s="1"/>
  <c r="AD144" i="3"/>
  <c r="BV143" i="3"/>
  <c r="BG144" i="3"/>
  <c r="BG146" i="3" s="1"/>
  <c r="CA143" i="3"/>
  <c r="H145" i="3"/>
  <c r="G145" i="3"/>
  <c r="F145" i="3"/>
  <c r="R145" i="3"/>
  <c r="Q145" i="3"/>
  <c r="T145" i="3"/>
  <c r="AF145" i="3"/>
  <c r="AE145" i="3"/>
  <c r="AD145" i="3"/>
  <c r="AP145" i="3"/>
  <c r="AO145" i="3"/>
  <c r="AR145" i="3"/>
  <c r="BD145" i="3"/>
  <c r="BC145" i="3"/>
  <c r="BB145" i="3"/>
  <c r="BM146" i="3"/>
  <c r="BP146" i="3"/>
  <c r="BN145" i="3"/>
  <c r="BM145" i="3"/>
  <c r="BP145" i="3"/>
  <c r="S145" i="3"/>
  <c r="AA162" i="3"/>
  <c r="CD149" i="3"/>
  <c r="AY162" i="3"/>
  <c r="CE158" i="3"/>
  <c r="BN119" i="3"/>
  <c r="BT130" i="3"/>
  <c r="BX130" i="3"/>
  <c r="CB130" i="3"/>
  <c r="E132" i="3"/>
  <c r="N132" i="3"/>
  <c r="S132" i="3"/>
  <c r="X132" i="3"/>
  <c r="AC132" i="3"/>
  <c r="AL132" i="3"/>
  <c r="AQ132" i="3"/>
  <c r="AV132" i="3"/>
  <c r="BA132" i="3"/>
  <c r="BJ132" i="3"/>
  <c r="BO132" i="3"/>
  <c r="AD133" i="3"/>
  <c r="BB133" i="3"/>
  <c r="BP133" i="3"/>
  <c r="CD136" i="3"/>
  <c r="BU143" i="3"/>
  <c r="BY143" i="3"/>
  <c r="K145" i="3"/>
  <c r="Y145" i="3"/>
  <c r="AI145" i="3"/>
  <c r="AM145" i="3"/>
  <c r="BG145" i="3"/>
  <c r="CC156" i="3"/>
  <c r="BR162" i="3"/>
  <c r="E163" i="3"/>
  <c r="I162" i="3"/>
  <c r="BW162" i="3"/>
  <c r="BO119" i="3"/>
  <c r="F132" i="3"/>
  <c r="K132" i="3"/>
  <c r="T132" i="3"/>
  <c r="Y132" i="3"/>
  <c r="AD132" i="3"/>
  <c r="AI132" i="3"/>
  <c r="AR132" i="3"/>
  <c r="AW132" i="3"/>
  <c r="BB132" i="3"/>
  <c r="BG132" i="3"/>
  <c r="BP132" i="3"/>
  <c r="BM133" i="3"/>
  <c r="N144" i="3"/>
  <c r="AL144" i="3"/>
  <c r="BJ144" i="3"/>
  <c r="L145" i="3"/>
  <c r="Z145" i="3"/>
  <c r="AJ145" i="3"/>
  <c r="AX145" i="3"/>
  <c r="BH145" i="3"/>
  <c r="O162" i="3"/>
  <c r="AM162" i="3"/>
  <c r="BK162" i="3"/>
  <c r="BK80" i="3" s="1"/>
  <c r="CC152" i="3"/>
  <c r="E36" i="4" s="1"/>
  <c r="CC159" i="3"/>
  <c r="E32" i="4" s="1"/>
  <c r="BV162" i="3"/>
  <c r="AC163" i="3"/>
  <c r="CA162" i="3"/>
  <c r="BO163" i="3"/>
  <c r="BP119" i="3"/>
  <c r="G132" i="3"/>
  <c r="L132" i="3"/>
  <c r="Q132" i="3"/>
  <c r="U132" i="3"/>
  <c r="Z132" i="3"/>
  <c r="AE132" i="3"/>
  <c r="AJ132" i="3"/>
  <c r="AO132" i="3"/>
  <c r="AX132" i="3"/>
  <c r="BC132" i="3"/>
  <c r="BH132" i="3"/>
  <c r="BM132" i="3"/>
  <c r="M145" i="3"/>
  <c r="W145" i="3"/>
  <c r="AK145" i="3"/>
  <c r="AU145" i="3"/>
  <c r="BI145" i="3"/>
  <c r="U162" i="3"/>
  <c r="AS162" i="3"/>
  <c r="BQ162" i="3"/>
  <c r="CD152" i="3"/>
  <c r="CC155" i="3"/>
  <c r="CD159" i="3"/>
  <c r="BY162" i="3"/>
  <c r="BZ162" i="3"/>
  <c r="BA163" i="3"/>
  <c r="BA107" i="3" s="1"/>
  <c r="BT162" i="3"/>
  <c r="BX162" i="3"/>
  <c r="AR164" i="3"/>
  <c r="AQ164" i="3"/>
  <c r="BB164" i="3"/>
  <c r="BA164" i="3"/>
  <c r="BP164" i="3"/>
  <c r="BO164" i="3"/>
  <c r="E164" i="3"/>
  <c r="N164" i="3"/>
  <c r="S164" i="3"/>
  <c r="X164" i="3"/>
  <c r="AC164" i="3"/>
  <c r="AL164" i="3"/>
  <c r="BC164" i="3"/>
  <c r="BM164" i="3"/>
  <c r="AK165" i="3"/>
  <c r="F164" i="3"/>
  <c r="K164" i="3"/>
  <c r="T164" i="3"/>
  <c r="AD164" i="3"/>
  <c r="AI164" i="3"/>
  <c r="AU164" i="3"/>
  <c r="BD164" i="3"/>
  <c r="BN164" i="3"/>
  <c r="AW164" i="3"/>
  <c r="AV164" i="3"/>
  <c r="BG164" i="3"/>
  <c r="BJ164" i="3"/>
  <c r="G164" i="3"/>
  <c r="L164" i="3"/>
  <c r="Q164" i="3"/>
  <c r="Z164" i="3"/>
  <c r="AE164" i="3"/>
  <c r="AJ164" i="3"/>
  <c r="AO164" i="3"/>
  <c r="AX164" i="3"/>
  <c r="BH164" i="3"/>
  <c r="AP165" i="3"/>
  <c r="CE126" i="3" l="1"/>
  <c r="G12" i="4"/>
  <c r="H12" i="4" s="1"/>
  <c r="O38" i="3"/>
  <c r="AC165" i="3"/>
  <c r="I12" i="3"/>
  <c r="CE47" i="3"/>
  <c r="Y13" i="3"/>
  <c r="AG145" i="3"/>
  <c r="CE154" i="3"/>
  <c r="CE139" i="3"/>
  <c r="M120" i="3"/>
  <c r="W13" i="3"/>
  <c r="M13" i="3"/>
  <c r="F15" i="4"/>
  <c r="K39" i="3"/>
  <c r="AA145" i="3"/>
  <c r="AE81" i="3"/>
  <c r="F120" i="3"/>
  <c r="AD107" i="3"/>
  <c r="E55" i="3"/>
  <c r="G51" i="4"/>
  <c r="H51" i="4" s="1"/>
  <c r="G146" i="3"/>
  <c r="G55" i="4"/>
  <c r="H55" i="4" s="1"/>
  <c r="CE8" i="3"/>
  <c r="N39" i="3"/>
  <c r="AG38" i="3"/>
  <c r="AF165" i="3"/>
  <c r="G39" i="3"/>
  <c r="F165" i="3"/>
  <c r="AE39" i="3"/>
  <c r="AC39" i="3"/>
  <c r="AD39" i="3"/>
  <c r="AG93" i="3"/>
  <c r="AF94" i="3"/>
  <c r="AE94" i="3"/>
  <c r="CE45" i="3"/>
  <c r="AC107" i="3"/>
  <c r="G37" i="4"/>
  <c r="H37" i="4" s="1"/>
  <c r="AA54" i="3"/>
  <c r="W81" i="3"/>
  <c r="Z81" i="3"/>
  <c r="X81" i="3"/>
  <c r="Y26" i="3"/>
  <c r="W26" i="3"/>
  <c r="Q26" i="3"/>
  <c r="R26" i="3"/>
  <c r="U25" i="3"/>
  <c r="T26" i="3"/>
  <c r="S26" i="3"/>
  <c r="Q13" i="3"/>
  <c r="U93" i="3"/>
  <c r="U38" i="3"/>
  <c r="Q39" i="3"/>
  <c r="R55" i="3"/>
  <c r="M165" i="3"/>
  <c r="M55" i="3"/>
  <c r="O67" i="3"/>
  <c r="K68" i="3"/>
  <c r="O132" i="3"/>
  <c r="K107" i="3"/>
  <c r="O25" i="3"/>
  <c r="L26" i="3"/>
  <c r="K26" i="3"/>
  <c r="N26" i="3"/>
  <c r="M26" i="3"/>
  <c r="O145" i="3"/>
  <c r="G17" i="4"/>
  <c r="H17" i="4" s="1"/>
  <c r="E120" i="3"/>
  <c r="F107" i="3"/>
  <c r="I106" i="3"/>
  <c r="E107" i="3"/>
  <c r="F55" i="3"/>
  <c r="H165" i="3"/>
  <c r="E146" i="3"/>
  <c r="F26" i="3"/>
  <c r="BR24" i="3"/>
  <c r="E26" i="3"/>
  <c r="BP165" i="3"/>
  <c r="BB146" i="3"/>
  <c r="BK132" i="3"/>
  <c r="BO120" i="3"/>
  <c r="BQ106" i="3"/>
  <c r="BK106" i="3"/>
  <c r="BJ120" i="3"/>
  <c r="BE164"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3" i="3"/>
  <c r="BS163" i="3"/>
  <c r="AO165" i="3"/>
  <c r="AE146" i="3"/>
  <c r="S146" i="3"/>
  <c r="T146" i="3"/>
  <c r="AO133" i="3"/>
  <c r="AE165" i="3"/>
  <c r="AG164" i="3"/>
  <c r="I132" i="3"/>
  <c r="AO120" i="3"/>
  <c r="Z120" i="3"/>
  <c r="G133" i="3"/>
  <c r="AC146" i="3"/>
  <c r="AA164" i="3"/>
  <c r="Y94" i="3"/>
  <c r="I93" i="3"/>
  <c r="G107" i="3"/>
  <c r="AP107" i="3"/>
  <c r="AF81" i="3"/>
  <c r="Z146" i="3"/>
  <c r="T81" i="3"/>
  <c r="Q94" i="3"/>
  <c r="S94" i="3"/>
  <c r="I80" i="3"/>
  <c r="AO94" i="3"/>
  <c r="U164" i="3"/>
  <c r="AP94" i="3"/>
  <c r="AR94" i="3"/>
  <c r="H81" i="3"/>
  <c r="F81" i="3"/>
  <c r="I66" i="3"/>
  <c r="AS164" i="3"/>
  <c r="AR55" i="3"/>
  <c r="AQ165" i="3"/>
  <c r="W133" i="3"/>
  <c r="L55" i="3"/>
  <c r="N68" i="3"/>
  <c r="AG80" i="3"/>
  <c r="AR146" i="3"/>
  <c r="AS38" i="3"/>
  <c r="AQ146" i="3"/>
  <c r="S120" i="3"/>
  <c r="I54" i="3"/>
  <c r="AM106" i="3"/>
  <c r="AI107" i="3"/>
  <c r="F39" i="3"/>
  <c r="R107" i="3"/>
  <c r="AQ133" i="3"/>
  <c r="AP133" i="3"/>
  <c r="W39" i="3"/>
  <c r="T133" i="3"/>
  <c r="I25" i="3"/>
  <c r="AS119" i="3"/>
  <c r="AP120" i="3"/>
  <c r="AR120" i="3"/>
  <c r="AG67" i="3"/>
  <c r="H26" i="3"/>
  <c r="G61" i="4"/>
  <c r="H61" i="4" s="1"/>
  <c r="G79" i="4"/>
  <c r="H79" i="4" s="1"/>
  <c r="G44" i="4"/>
  <c r="H44" i="4" s="1"/>
  <c r="G11" i="4"/>
  <c r="H11" i="4" s="1"/>
  <c r="BP55" i="3"/>
  <c r="BP94" i="3"/>
  <c r="BN94" i="3"/>
  <c r="BM81" i="3"/>
  <c r="BQ145" i="3"/>
  <c r="BQ164" i="3"/>
  <c r="BQ12" i="3"/>
  <c r="CB24" i="3"/>
  <c r="BI165" i="3"/>
  <c r="BH68" i="3"/>
  <c r="BJ68" i="3"/>
  <c r="BH13" i="3"/>
  <c r="BK119" i="3"/>
  <c r="BK38" i="3"/>
  <c r="BH133" i="3"/>
  <c r="BC13" i="3"/>
  <c r="BB13" i="3"/>
  <c r="BD26" i="3"/>
  <c r="BB165" i="3"/>
  <c r="BE38" i="3"/>
  <c r="CE61" i="3"/>
  <c r="BD39" i="3"/>
  <c r="BB68" i="3"/>
  <c r="BC39" i="3"/>
  <c r="BE54" i="3"/>
  <c r="AV13" i="3"/>
  <c r="AW26" i="3"/>
  <c r="AV26" i="3"/>
  <c r="AX55" i="3"/>
  <c r="AW94" i="3"/>
  <c r="AY164" i="3"/>
  <c r="AW165" i="3"/>
  <c r="AX165" i="3"/>
  <c r="G52" i="4"/>
  <c r="H52" i="4" s="1"/>
  <c r="AS145" i="3"/>
  <c r="AO39" i="3"/>
  <c r="AS80" i="3"/>
  <c r="BX79" i="3"/>
  <c r="AP13" i="3"/>
  <c r="BX11" i="3"/>
  <c r="AR13" i="3"/>
  <c r="AR26" i="3"/>
  <c r="AR165" i="3"/>
  <c r="AP55" i="3"/>
  <c r="AQ94" i="3"/>
  <c r="AS93" i="3"/>
  <c r="AK120" i="3"/>
  <c r="AJ120" i="3"/>
  <c r="AI55" i="3"/>
  <c r="AL165" i="3"/>
  <c r="AI165" i="3"/>
  <c r="AK107" i="3"/>
  <c r="AM38" i="3"/>
  <c r="G72" i="4"/>
  <c r="H72" i="4" s="1"/>
  <c r="AM132" i="3"/>
  <c r="AL133" i="3"/>
  <c r="AJ81" i="3"/>
  <c r="AG54" i="3"/>
  <c r="AE133" i="3"/>
  <c r="AC13" i="3"/>
  <c r="AG119" i="3"/>
  <c r="AG105" i="3"/>
  <c r="G59" i="4"/>
  <c r="H59" i="4" s="1"/>
  <c r="G24" i="4"/>
  <c r="H24" i="4" s="1"/>
  <c r="G19" i="4"/>
  <c r="H19" i="4" s="1"/>
  <c r="G16" i="4"/>
  <c r="H16" i="4" s="1"/>
  <c r="G22" i="4"/>
  <c r="H22" i="4" s="1"/>
  <c r="Z39" i="3"/>
  <c r="AA12" i="3"/>
  <c r="Y39" i="3"/>
  <c r="X39" i="3"/>
  <c r="Y55" i="3"/>
  <c r="Z55" i="3"/>
  <c r="Z26" i="3"/>
  <c r="AA25" i="3"/>
  <c r="W120" i="3"/>
  <c r="Y120" i="3"/>
  <c r="W68" i="3"/>
  <c r="Z68" i="3"/>
  <c r="Y165" i="3"/>
  <c r="Z94" i="3"/>
  <c r="BU92" i="3"/>
  <c r="X94" i="3"/>
  <c r="Q81" i="3"/>
  <c r="T68" i="3"/>
  <c r="CE60" i="3"/>
  <c r="G70" i="4"/>
  <c r="H70" i="4" s="1"/>
  <c r="BT144" i="3"/>
  <c r="U131" i="3"/>
  <c r="R13" i="3"/>
  <c r="S13" i="3"/>
  <c r="BT118" i="3"/>
  <c r="T120" i="3"/>
  <c r="R120" i="3"/>
  <c r="G45" i="4"/>
  <c r="H45" i="4" s="1"/>
  <c r="O106" i="3"/>
  <c r="N107" i="3"/>
  <c r="M133" i="3"/>
  <c r="L107" i="3"/>
  <c r="O12" i="3"/>
  <c r="K94" i="3"/>
  <c r="M94" i="3"/>
  <c r="CE138" i="3"/>
  <c r="L165" i="3"/>
  <c r="CE18" i="3"/>
  <c r="G29" i="4"/>
  <c r="H29" i="4" s="1"/>
  <c r="G13" i="4"/>
  <c r="H13" i="4" s="1"/>
  <c r="K55" i="3"/>
  <c r="H94" i="3"/>
  <c r="F68" i="3"/>
  <c r="E68" i="3"/>
  <c r="H13" i="3"/>
  <c r="G30" i="4"/>
  <c r="H30" i="4" s="1"/>
  <c r="G28" i="4"/>
  <c r="H28" i="4" s="1"/>
  <c r="I11" i="3"/>
  <c r="BR11" i="3"/>
  <c r="CE50" i="3"/>
  <c r="AS53" i="3"/>
  <c r="AS165" i="3" s="1"/>
  <c r="G31" i="4"/>
  <c r="H31" i="4" s="1"/>
  <c r="CE63" i="3"/>
  <c r="G18" i="4"/>
  <c r="H18" i="4" s="1"/>
  <c r="CE102" i="3"/>
  <c r="AA131" i="3"/>
  <c r="CE128" i="3"/>
  <c r="BW131" i="3"/>
  <c r="BZ144" i="3"/>
  <c r="BR144" i="3"/>
  <c r="BV144" i="3"/>
  <c r="CE157" i="3"/>
  <c r="BQ163" i="3"/>
  <c r="CE153" i="3"/>
  <c r="BT37" i="3"/>
  <c r="CE7" i="3"/>
  <c r="G40" i="4"/>
  <c r="H40" i="4" s="1"/>
  <c r="AS37" i="3"/>
  <c r="BA13" i="3"/>
  <c r="CE74" i="3"/>
  <c r="BI13" i="3"/>
  <c r="BE12" i="3"/>
  <c r="CB66" i="3"/>
  <c r="BJ13" i="3"/>
  <c r="BK12" i="3"/>
  <c r="BP39" i="3"/>
  <c r="BN55" i="3"/>
  <c r="CE86" i="3"/>
  <c r="BX118" i="3"/>
  <c r="BB55" i="3"/>
  <c r="G42" i="4"/>
  <c r="H42"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69" i="3"/>
  <c r="BQ170" i="3" s="1"/>
  <c r="AY119" i="3"/>
  <c r="BC94" i="3"/>
  <c r="AX94" i="3"/>
  <c r="BJ81" i="3"/>
  <c r="I144" i="3"/>
  <c r="BW163" i="3"/>
  <c r="BR145" i="3"/>
  <c r="BT131" i="3"/>
  <c r="I118" i="3"/>
  <c r="W165" i="3"/>
  <c r="M146" i="3"/>
  <c r="L146" i="3"/>
  <c r="N146" i="3"/>
  <c r="H133" i="3"/>
  <c r="BR118" i="3"/>
  <c r="AA92" i="3"/>
  <c r="AM53" i="3"/>
  <c r="U66" i="3"/>
  <c r="W107" i="3"/>
  <c r="Y107" i="3"/>
  <c r="AL94" i="3"/>
  <c r="T94" i="3"/>
  <c r="AK133" i="3"/>
  <c r="R165" i="3"/>
  <c r="AK94" i="3"/>
  <c r="X107" i="3"/>
  <c r="Z107" i="3"/>
  <c r="AF55" i="3"/>
  <c r="CE20" i="3"/>
  <c r="N94" i="3"/>
  <c r="R133" i="3"/>
  <c r="AE68" i="3"/>
  <c r="BV24" i="3"/>
  <c r="BU37" i="3"/>
  <c r="AF68" i="3"/>
  <c r="AD55" i="3"/>
  <c r="O164" i="3"/>
  <c r="AG24" i="3"/>
  <c r="L94" i="3"/>
  <c r="AC68" i="3"/>
  <c r="AM37" i="3"/>
  <c r="AJ107" i="3"/>
  <c r="BM68" i="3"/>
  <c r="BQ67" i="3"/>
  <c r="G15" i="4"/>
  <c r="H15" i="4" s="1"/>
  <c r="BQ24" i="3"/>
  <c r="BO26" i="3"/>
  <c r="BN165" i="3"/>
  <c r="BM13" i="3"/>
  <c r="BO165" i="3"/>
  <c r="CB163" i="3"/>
  <c r="BN146" i="3"/>
  <c r="BQ131" i="3"/>
  <c r="BQ133" i="3" s="1"/>
  <c r="BQ134" i="3" s="1"/>
  <c r="N12" i="2" s="1"/>
  <c r="CB131" i="3"/>
  <c r="BO146" i="3"/>
  <c r="BN81" i="3"/>
  <c r="CB118" i="3"/>
  <c r="BQ80" i="3"/>
  <c r="BQ118" i="3"/>
  <c r="CB79" i="3"/>
  <c r="BQ79" i="3"/>
  <c r="CE34" i="3"/>
  <c r="BQ37" i="3"/>
  <c r="BQ39" i="3" s="1"/>
  <c r="CB37" i="3"/>
  <c r="BM39" i="3"/>
  <c r="BQ92" i="3"/>
  <c r="BP107" i="3"/>
  <c r="BO107" i="3"/>
  <c r="BN107" i="3"/>
  <c r="BM107" i="3"/>
  <c r="BH165" i="3"/>
  <c r="BG165" i="3"/>
  <c r="CA163" i="3"/>
  <c r="BK163" i="3"/>
  <c r="BI68" i="3"/>
  <c r="BJ146" i="3"/>
  <c r="BG68" i="3"/>
  <c r="BI26" i="3"/>
  <c r="BK93" i="3"/>
  <c r="BG26" i="3"/>
  <c r="BI55" i="3"/>
  <c r="BG55" i="3"/>
  <c r="CA53" i="3"/>
  <c r="BJ55" i="3"/>
  <c r="BG107" i="3"/>
  <c r="BE105" i="3"/>
  <c r="BK105" i="3"/>
  <c r="BD146" i="3"/>
  <c r="BZ24" i="3"/>
  <c r="BC146" i="3"/>
  <c r="BE24" i="3"/>
  <c r="BA146" i="3"/>
  <c r="BA165" i="3"/>
  <c r="BD107" i="3"/>
  <c r="BD165" i="3"/>
  <c r="CA131" i="3"/>
  <c r="BK131" i="3"/>
  <c r="BG133" i="3"/>
  <c r="BG39" i="3"/>
  <c r="BJ133" i="3"/>
  <c r="BJ39" i="3"/>
  <c r="BK169" i="3"/>
  <c r="BK170" i="3" s="1"/>
  <c r="BK37" i="3"/>
  <c r="CA37" i="3"/>
  <c r="BD94" i="3"/>
  <c r="BA94" i="3"/>
  <c r="BD55" i="3"/>
  <c r="BC55" i="3"/>
  <c r="CE112" i="3"/>
  <c r="BA55" i="3"/>
  <c r="BE53" i="3"/>
  <c r="BZ53" i="3"/>
  <c r="BA39" i="3"/>
  <c r="BZ66" i="3"/>
  <c r="BE66" i="3"/>
  <c r="BC68" i="3"/>
  <c r="BZ11" i="3"/>
  <c r="BE11" i="3"/>
  <c r="BE169" i="3"/>
  <c r="BE170"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5" i="3"/>
  <c r="AY163" i="3"/>
  <c r="AV165" i="3"/>
  <c r="BY163" i="3"/>
  <c r="AY132" i="3"/>
  <c r="AX133" i="3"/>
  <c r="AY131" i="3"/>
  <c r="BY131" i="3"/>
  <c r="AU133" i="3"/>
  <c r="AS144" i="3"/>
  <c r="AR39" i="3"/>
  <c r="BX37" i="3"/>
  <c r="CE71" i="3"/>
  <c r="AS79" i="3"/>
  <c r="AQ81" i="3"/>
  <c r="AS106" i="3"/>
  <c r="AS118" i="3"/>
  <c r="AO13" i="3"/>
  <c r="G25" i="4"/>
  <c r="H25" i="4" s="1"/>
  <c r="AS12" i="3"/>
  <c r="AS11" i="3"/>
  <c r="AS13" i="3" s="1"/>
  <c r="AQ13" i="3"/>
  <c r="AS25" i="3"/>
  <c r="BX131" i="3"/>
  <c r="AS131" i="3"/>
  <c r="AO26" i="3"/>
  <c r="BX24" i="3"/>
  <c r="AS24" i="3"/>
  <c r="AS54" i="3"/>
  <c r="BX163" i="3"/>
  <c r="G54" i="4"/>
  <c r="H54" i="4" s="1"/>
  <c r="BX53" i="3"/>
  <c r="AQ55" i="3"/>
  <c r="AR68" i="3"/>
  <c r="AS67" i="3"/>
  <c r="AO68" i="3"/>
  <c r="AP68" i="3"/>
  <c r="AQ68" i="3"/>
  <c r="AS169" i="3"/>
  <c r="AS170" i="3" s="1"/>
  <c r="BX66" i="3"/>
  <c r="AS66" i="3"/>
  <c r="AL120" i="3"/>
  <c r="AM119" i="3"/>
  <c r="AI120" i="3"/>
  <c r="AK55" i="3"/>
  <c r="AM54" i="3"/>
  <c r="AI94" i="3"/>
  <c r="BW53" i="3"/>
  <c r="AL55" i="3"/>
  <c r="BW24" i="3"/>
  <c r="AM164" i="3"/>
  <c r="AJ165" i="3"/>
  <c r="AM24" i="3"/>
  <c r="AM26" i="3" s="1"/>
  <c r="AM27" i="3" s="1"/>
  <c r="I11" i="2" s="1"/>
  <c r="AM163"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69" i="3"/>
  <c r="AG170" i="3" s="1"/>
  <c r="G64" i="4"/>
  <c r="H64" i="4" s="1"/>
  <c r="G74" i="4"/>
  <c r="H74" i="4" s="1"/>
  <c r="AA38" i="3"/>
  <c r="X13" i="3"/>
  <c r="AA37" i="3"/>
  <c r="AA79" i="3"/>
  <c r="BU79" i="3"/>
  <c r="Y81" i="3"/>
  <c r="AA144" i="3"/>
  <c r="W146" i="3"/>
  <c r="BU144" i="3"/>
  <c r="AA53" i="3"/>
  <c r="BU53" i="3"/>
  <c r="AA132" i="3"/>
  <c r="W55" i="3"/>
  <c r="X133" i="3"/>
  <c r="X55" i="3"/>
  <c r="BU131" i="3"/>
  <c r="Y133" i="3"/>
  <c r="X120" i="3"/>
  <c r="CE16" i="3"/>
  <c r="G38" i="4"/>
  <c r="H38" i="4" s="1"/>
  <c r="AA24" i="3"/>
  <c r="BU24" i="3"/>
  <c r="CE114" i="3"/>
  <c r="AA106" i="3"/>
  <c r="BU105" i="3"/>
  <c r="AA67" i="3"/>
  <c r="AA105" i="3"/>
  <c r="X68" i="3"/>
  <c r="CE150" i="3"/>
  <c r="Z165" i="3"/>
  <c r="AA163" i="3"/>
  <c r="AA93" i="3"/>
  <c r="BU163" i="3"/>
  <c r="X165" i="3"/>
  <c r="W94" i="3"/>
  <c r="CE87" i="3"/>
  <c r="G68" i="4"/>
  <c r="H68" i="4" s="1"/>
  <c r="G69" i="4"/>
  <c r="H69" i="4" s="1"/>
  <c r="G65" i="4"/>
  <c r="H65" i="4" s="1"/>
  <c r="BT92" i="3"/>
  <c r="U92" i="3"/>
  <c r="R94" i="3"/>
  <c r="R81" i="3"/>
  <c r="CD91" i="3"/>
  <c r="U80" i="3"/>
  <c r="S107" i="3"/>
  <c r="CC23" i="3"/>
  <c r="T107" i="3"/>
  <c r="U106" i="3"/>
  <c r="Q107" i="3"/>
  <c r="CE97" i="3"/>
  <c r="G78" i="4"/>
  <c r="H78" i="4" s="1"/>
  <c r="S165" i="3"/>
  <c r="BT163" i="3"/>
  <c r="U163" i="3"/>
  <c r="R68" i="3"/>
  <c r="U67" i="3"/>
  <c r="Q68" i="3"/>
  <c r="BT66" i="3"/>
  <c r="S55" i="3"/>
  <c r="CE42" i="3"/>
  <c r="CD52" i="3"/>
  <c r="Q146" i="3"/>
  <c r="U145" i="3"/>
  <c r="U144" i="3"/>
  <c r="CE137" i="3"/>
  <c r="R146" i="3"/>
  <c r="G57" i="4"/>
  <c r="H57" i="4" s="1"/>
  <c r="CE124" i="3"/>
  <c r="Q133" i="3"/>
  <c r="CE125" i="3"/>
  <c r="G62" i="4"/>
  <c r="H62" i="4" s="1"/>
  <c r="U12" i="3"/>
  <c r="CE5" i="3"/>
  <c r="Q120" i="3"/>
  <c r="U37" i="3"/>
  <c r="U118" i="3"/>
  <c r="U169" i="3"/>
  <c r="U170" i="3" s="1"/>
  <c r="M107" i="3"/>
  <c r="N133" i="3"/>
  <c r="G58" i="4"/>
  <c r="H58" i="4" s="1"/>
  <c r="G80" i="4"/>
  <c r="H80" i="4" s="1"/>
  <c r="G21" i="4"/>
  <c r="H21" i="4" s="1"/>
  <c r="G66" i="4"/>
  <c r="H66" i="4" s="1"/>
  <c r="G23" i="4"/>
  <c r="H23" i="4" s="1"/>
  <c r="O131" i="3"/>
  <c r="K133" i="3"/>
  <c r="BS131" i="3"/>
  <c r="O93" i="3"/>
  <c r="CC91" i="3"/>
  <c r="L13" i="3"/>
  <c r="K13" i="3"/>
  <c r="CE4" i="3"/>
  <c r="N120" i="3"/>
  <c r="O119" i="3"/>
  <c r="K120" i="3"/>
  <c r="L120" i="3"/>
  <c r="K165" i="3"/>
  <c r="O37" i="3"/>
  <c r="M39" i="3"/>
  <c r="N165" i="3"/>
  <c r="CC36" i="3"/>
  <c r="BS37" i="3"/>
  <c r="O163" i="3"/>
  <c r="L81" i="3"/>
  <c r="CD23" i="3"/>
  <c r="BS24" i="3"/>
  <c r="O80" i="3"/>
  <c r="K81" i="3"/>
  <c r="O24" i="3"/>
  <c r="M81" i="3"/>
  <c r="N81" i="3"/>
  <c r="G75" i="4"/>
  <c r="H75" i="4" s="1"/>
  <c r="M68" i="3"/>
  <c r="L68" i="3"/>
  <c r="BS53" i="3"/>
  <c r="O53" i="3"/>
  <c r="O54" i="3"/>
  <c r="G60" i="4"/>
  <c r="H60" i="4" s="1"/>
  <c r="N55" i="3"/>
  <c r="I169" i="3"/>
  <c r="I170" i="3" s="1"/>
  <c r="CD162" i="3"/>
  <c r="I164" i="3"/>
  <c r="F47" i="4"/>
  <c r="G47" i="4" s="1"/>
  <c r="H47" i="4" s="1"/>
  <c r="CE136" i="3"/>
  <c r="F63" i="4"/>
  <c r="G63" i="4" s="1"/>
  <c r="H63" i="4" s="1"/>
  <c r="CE123" i="3"/>
  <c r="BV79" i="3"/>
  <c r="AG79" i="3"/>
  <c r="F32" i="4"/>
  <c r="G32" i="4" s="1"/>
  <c r="H32" i="4" s="1"/>
  <c r="CE159" i="3"/>
  <c r="AG144" i="3"/>
  <c r="CC130" i="3"/>
  <c r="F9" i="4"/>
  <c r="G9" i="4" s="1"/>
  <c r="H9" i="4" s="1"/>
  <c r="CE140" i="3"/>
  <c r="I105" i="3"/>
  <c r="H39" i="3"/>
  <c r="H55" i="3"/>
  <c r="CA79" i="3"/>
  <c r="BK79" i="3"/>
  <c r="BK81" i="3" s="1"/>
  <c r="E27" i="4"/>
  <c r="G27" i="4" s="1"/>
  <c r="H27" i="4" s="1"/>
  <c r="CE48" i="3"/>
  <c r="CD36" i="3"/>
  <c r="G81" i="3"/>
  <c r="G68" i="3"/>
  <c r="E46" i="4"/>
  <c r="G46" i="4" s="1"/>
  <c r="H46" i="4" s="1"/>
  <c r="CE155" i="3"/>
  <c r="F53" i="4"/>
  <c r="G53" i="4" s="1"/>
  <c r="H53" i="4" s="1"/>
  <c r="CE149" i="3"/>
  <c r="BZ145" i="3"/>
  <c r="BT145" i="3"/>
  <c r="CC143" i="3"/>
  <c r="F8" i="4"/>
  <c r="G8" i="4" s="1"/>
  <c r="H8" i="4" s="1"/>
  <c r="CE127" i="3"/>
  <c r="I145" i="3"/>
  <c r="BS144" i="3"/>
  <c r="O144" i="3"/>
  <c r="BW118" i="3"/>
  <c r="AM118" i="3"/>
  <c r="F77" i="4"/>
  <c r="G77" i="4" s="1"/>
  <c r="H77" i="4" s="1"/>
  <c r="CE85" i="3"/>
  <c r="BR105" i="3"/>
  <c r="BU118" i="3"/>
  <c r="AA118" i="3"/>
  <c r="CD117" i="3"/>
  <c r="I119" i="3"/>
  <c r="F67" i="4"/>
  <c r="G67" i="4" s="1"/>
  <c r="H67" i="4" s="1"/>
  <c r="CE3" i="3"/>
  <c r="BK53" i="3"/>
  <c r="BK24" i="3"/>
  <c r="CA24" i="3"/>
  <c r="BS11" i="3"/>
  <c r="O11" i="3"/>
  <c r="F34" i="4"/>
  <c r="G34" i="4" s="1"/>
  <c r="H34" i="4" s="1"/>
  <c r="CE58" i="3"/>
  <c r="CA145" i="3"/>
  <c r="BV131" i="3"/>
  <c r="AG131" i="3"/>
  <c r="O105" i="3"/>
  <c r="BS105" i="3"/>
  <c r="F76" i="4"/>
  <c r="G76" i="4" s="1"/>
  <c r="H76" i="4" s="1"/>
  <c r="CE84" i="3"/>
  <c r="BT105" i="3"/>
  <c r="U105" i="3"/>
  <c r="E26" i="4"/>
  <c r="G26" i="4" s="1"/>
  <c r="H26" i="4" s="1"/>
  <c r="CE156" i="3"/>
  <c r="AA169" i="3"/>
  <c r="AA170" i="3" s="1"/>
  <c r="BR146" i="3"/>
  <c r="CB144" i="3"/>
  <c r="BQ144" i="3"/>
  <c r="H107" i="3"/>
  <c r="CC104" i="3"/>
  <c r="BR92" i="3"/>
  <c r="I92" i="3"/>
  <c r="F49" i="4"/>
  <c r="G49" i="4" s="1"/>
  <c r="H49" i="4" s="1"/>
  <c r="CE98" i="3"/>
  <c r="E94" i="3"/>
  <c r="CB92" i="3"/>
  <c r="CC78" i="3"/>
  <c r="F48" i="4"/>
  <c r="G48" i="4" s="1"/>
  <c r="H48" i="4" s="1"/>
  <c r="CE72" i="3"/>
  <c r="BW66" i="3"/>
  <c r="AM66" i="3"/>
  <c r="AM68" i="3" s="1"/>
  <c r="AM69" i="3" s="1"/>
  <c r="I9" i="2" s="1"/>
  <c r="F39" i="4"/>
  <c r="G39" i="4" s="1"/>
  <c r="H39" i="4" s="1"/>
  <c r="CE62" i="3"/>
  <c r="AY53" i="3"/>
  <c r="BY53" i="3"/>
  <c r="F50" i="4"/>
  <c r="G50" i="4" s="1"/>
  <c r="H50" i="4" s="1"/>
  <c r="CE30" i="3"/>
  <c r="AS92" i="3"/>
  <c r="BX92" i="3"/>
  <c r="F71" i="4"/>
  <c r="G71" i="4" s="1"/>
  <c r="H71" i="4" s="1"/>
  <c r="CE110" i="3"/>
  <c r="CA66" i="3"/>
  <c r="BK66" i="3"/>
  <c r="BV11" i="3"/>
  <c r="AG11" i="3"/>
  <c r="G55" i="3"/>
  <c r="I53" i="3"/>
  <c r="F43" i="4"/>
  <c r="G43" i="4" s="1"/>
  <c r="H43" i="4" s="1"/>
  <c r="CE29" i="3"/>
  <c r="BY24" i="3"/>
  <c r="AY24" i="3"/>
  <c r="BW11" i="3"/>
  <c r="AM11" i="3"/>
  <c r="AM13" i="3" s="1"/>
  <c r="AM14" i="3" s="1"/>
  <c r="I4" i="2" s="1"/>
  <c r="BY66" i="3"/>
  <c r="AY66" i="3"/>
  <c r="AY68" i="3" s="1"/>
  <c r="BZ163" i="3"/>
  <c r="BE163" i="3"/>
  <c r="BY145" i="3"/>
  <c r="O169" i="3"/>
  <c r="O170" i="3" s="1"/>
  <c r="CC162" i="3"/>
  <c r="BW145" i="3"/>
  <c r="AY169" i="3"/>
  <c r="AY170" i="3" s="1"/>
  <c r="BX145" i="3"/>
  <c r="BW144" i="3"/>
  <c r="AM144" i="3"/>
  <c r="CD143" i="3"/>
  <c r="BR131" i="3"/>
  <c r="I131" i="3"/>
  <c r="E133" i="3"/>
  <c r="BV145" i="3"/>
  <c r="CE141" i="3"/>
  <c r="BE118" i="3"/>
  <c r="BZ118" i="3"/>
  <c r="BV92" i="3"/>
  <c r="AG92" i="3"/>
  <c r="AG94" i="3" s="1"/>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I68" i="3"/>
  <c r="CB53" i="3"/>
  <c r="BQ53" i="3"/>
  <c r="CA11" i="3"/>
  <c r="BK11" i="3"/>
  <c r="BK13" i="3" s="1"/>
  <c r="BT53" i="3"/>
  <c r="U53" i="3"/>
  <c r="CE31" i="3"/>
  <c r="CE152" i="3"/>
  <c r="F36" i="4"/>
  <c r="G36" i="4" s="1"/>
  <c r="H36" i="4" s="1"/>
  <c r="BU145" i="3"/>
  <c r="BV163" i="3"/>
  <c r="AG163" i="3"/>
  <c r="AM169" i="3"/>
  <c r="AM170" i="3" s="1"/>
  <c r="BR163" i="3"/>
  <c r="I163" i="3"/>
  <c r="E165" i="3"/>
  <c r="BS145" i="3"/>
  <c r="CB145" i="3"/>
  <c r="CA144" i="3"/>
  <c r="BK144" i="3"/>
  <c r="CD130" i="3"/>
  <c r="G120" i="3"/>
  <c r="CA118" i="3"/>
  <c r="BK118" i="3"/>
  <c r="BZ92" i="3"/>
  <c r="BE92" i="3"/>
  <c r="BZ131" i="3"/>
  <c r="BE131" i="3"/>
  <c r="BE133" i="3" s="1"/>
  <c r="BY118" i="3"/>
  <c r="AY118" i="3"/>
  <c r="AY120" i="3" s="1"/>
  <c r="G20" i="4"/>
  <c r="H20" i="4" s="1"/>
  <c r="BX105" i="3"/>
  <c r="AS105" i="3"/>
  <c r="CD78" i="3"/>
  <c r="F6" i="4"/>
  <c r="G6" i="4" s="1"/>
  <c r="H6" i="4" s="1"/>
  <c r="CE75" i="3"/>
  <c r="G14" i="4"/>
  <c r="H14" i="4" s="1"/>
  <c r="BS66" i="3"/>
  <c r="O66" i="3"/>
  <c r="CC117" i="3"/>
  <c r="U79" i="3"/>
  <c r="BT79" i="3"/>
  <c r="O79" i="3"/>
  <c r="BS79" i="3"/>
  <c r="BR66" i="3"/>
  <c r="H68" i="3"/>
  <c r="F41" i="4"/>
  <c r="G41" i="4" s="1"/>
  <c r="H41" i="4" s="1"/>
  <c r="CE43" i="3"/>
  <c r="F3" i="4"/>
  <c r="G3" i="4" s="1"/>
  <c r="H3" i="4" s="1"/>
  <c r="CE32" i="3"/>
  <c r="G33" i="4"/>
  <c r="H33" i="4" s="1"/>
  <c r="CE19" i="3"/>
  <c r="BV53" i="3"/>
  <c r="BT24" i="3"/>
  <c r="U24" i="3"/>
  <c r="F35" i="4"/>
  <c r="G35" i="4" s="1"/>
  <c r="H35" i="4" s="1"/>
  <c r="CE17" i="3"/>
  <c r="CC10" i="3"/>
  <c r="G4" i="4"/>
  <c r="H4" i="4" s="1"/>
  <c r="G73" i="4"/>
  <c r="H73" i="4" s="1"/>
  <c r="O39" i="3" l="1"/>
  <c r="AG26" i="3"/>
  <c r="AG95" i="3"/>
  <c r="H8" i="2" s="1"/>
  <c r="AG55" i="3"/>
  <c r="AG56" i="3" s="1"/>
  <c r="H7" i="2" s="1"/>
  <c r="AG107" i="3"/>
  <c r="AG108" i="3"/>
  <c r="H5" i="2" s="1"/>
  <c r="AA55" i="3"/>
  <c r="AA81" i="3"/>
  <c r="AA26" i="3"/>
  <c r="AA27" i="3" s="1"/>
  <c r="G11" i="2" s="1"/>
  <c r="U26" i="3"/>
  <c r="U27" i="3" s="1"/>
  <c r="F11" i="2" s="1"/>
  <c r="U165" i="3"/>
  <c r="U166" i="3" s="1"/>
  <c r="F6" i="2" s="1"/>
  <c r="U39" i="3"/>
  <c r="U40" i="3" s="1"/>
  <c r="F13" i="2" s="1"/>
  <c r="U55" i="3"/>
  <c r="O26" i="3"/>
  <c r="O27" i="3" s="1"/>
  <c r="E11" i="2" s="1"/>
  <c r="BE134" i="3"/>
  <c r="L12" i="2" s="1"/>
  <c r="BK120" i="3"/>
  <c r="BK121" i="3" s="1"/>
  <c r="M2" i="2" s="1"/>
  <c r="BY146" i="3"/>
  <c r="AY95" i="3"/>
  <c r="K8" i="2" s="1"/>
  <c r="AY146" i="3"/>
  <c r="BQ120" i="3"/>
  <c r="BQ121" i="3" s="1"/>
  <c r="N2" i="2" s="1"/>
  <c r="CA146" i="3"/>
  <c r="BQ68" i="3"/>
  <c r="BQ69" i="3" s="1"/>
  <c r="N9" i="2" s="1"/>
  <c r="BK146" i="3"/>
  <c r="BE120" i="3"/>
  <c r="BE121" i="3" s="1"/>
  <c r="L2" i="2" s="1"/>
  <c r="AY81" i="3"/>
  <c r="AY82" i="3" s="1"/>
  <c r="K3" i="2" s="1"/>
  <c r="BE68" i="3"/>
  <c r="BE69" i="3" s="1"/>
  <c r="L9" i="2" s="1"/>
  <c r="BK133" i="3"/>
  <c r="BK134" i="3" s="1"/>
  <c r="M12" i="2" s="1"/>
  <c r="BK94" i="3"/>
  <c r="BK95" i="3" s="1"/>
  <c r="M8" i="2" s="1"/>
  <c r="AY39" i="3"/>
  <c r="AY40" i="3" s="1"/>
  <c r="K13" i="2" s="1"/>
  <c r="BE81" i="3"/>
  <c r="BE82" i="3" s="1"/>
  <c r="L3" i="2" s="1"/>
  <c r="BX146" i="3"/>
  <c r="AG165" i="3"/>
  <c r="AG166" i="3" s="1"/>
  <c r="H6" i="2" s="1"/>
  <c r="O146" i="3"/>
  <c r="O147" i="3" s="1"/>
  <c r="E10" i="2" s="1"/>
  <c r="AS107" i="3"/>
  <c r="AS108" i="3" s="1"/>
  <c r="J5" i="2" s="1"/>
  <c r="AS94" i="3"/>
  <c r="AS95" i="3" s="1"/>
  <c r="J8" i="2" s="1"/>
  <c r="AS166" i="3"/>
  <c r="J6" i="2" s="1"/>
  <c r="AM94" i="3"/>
  <c r="AM95" i="3" s="1"/>
  <c r="I8" i="2" s="1"/>
  <c r="AA133" i="3"/>
  <c r="AA134" i="3" s="1"/>
  <c r="G12" i="2" s="1"/>
  <c r="O68" i="3"/>
  <c r="O69" i="3" s="1"/>
  <c r="E9" i="2" s="1"/>
  <c r="AS146" i="3"/>
  <c r="AS147" i="3" s="1"/>
  <c r="J10" i="2" s="1"/>
  <c r="AG40" i="3"/>
  <c r="H13" i="2" s="1"/>
  <c r="AM107" i="3"/>
  <c r="AS133" i="3"/>
  <c r="AS134" i="3" s="1"/>
  <c r="J12" i="2" s="1"/>
  <c r="AS120" i="3"/>
  <c r="AS121" i="3" s="1"/>
  <c r="J2" i="2" s="1"/>
  <c r="BQ146" i="3"/>
  <c r="BQ147" i="3" s="1"/>
  <c r="N10" i="2" s="1"/>
  <c r="BQ13" i="3"/>
  <c r="BQ14" i="3" s="1"/>
  <c r="N4" i="2" s="1"/>
  <c r="BK39" i="3"/>
  <c r="BK40" i="3" s="1"/>
  <c r="M13" i="2" s="1"/>
  <c r="BE13" i="3"/>
  <c r="BE14" i="3" s="1"/>
  <c r="L4" i="2" s="1"/>
  <c r="BE165" i="3"/>
  <c r="BE166" i="3" s="1"/>
  <c r="L6" i="2" s="1"/>
  <c r="BE39" i="3"/>
  <c r="BE40" i="3" s="1"/>
  <c r="L13" i="2" s="1"/>
  <c r="AY107" i="3"/>
  <c r="AY108" i="3" s="1"/>
  <c r="K5" i="2" s="1"/>
  <c r="AM39" i="3"/>
  <c r="AM40" i="3" s="1"/>
  <c r="I13" i="2" s="1"/>
  <c r="AM133" i="3"/>
  <c r="AM134" i="3" s="1"/>
  <c r="I12" i="2" s="1"/>
  <c r="AG146" i="3"/>
  <c r="AG147" i="3" s="1"/>
  <c r="H10" i="2" s="1"/>
  <c r="AA39" i="3"/>
  <c r="AA40" i="3" s="1"/>
  <c r="G13" i="2" s="1"/>
  <c r="AA82" i="3"/>
  <c r="G3" i="2" s="1"/>
  <c r="U81" i="3"/>
  <c r="U82" i="3" s="1"/>
  <c r="F3" i="2" s="1"/>
  <c r="O107" i="3"/>
  <c r="O108" i="3" s="1"/>
  <c r="E5" i="2" s="1"/>
  <c r="O94" i="3"/>
  <c r="O95" i="3" s="1"/>
  <c r="E8" i="2" s="1"/>
  <c r="I146" i="3"/>
  <c r="I147" i="3" s="1"/>
  <c r="D10" i="2" s="1"/>
  <c r="I13" i="3"/>
  <c r="I14" i="3" s="1"/>
  <c r="D4" i="2" s="1"/>
  <c r="I69" i="3"/>
  <c r="D9" i="2" s="1"/>
  <c r="CB146" i="3"/>
  <c r="BS146" i="3"/>
  <c r="BZ146" i="3"/>
  <c r="AY147" i="3"/>
  <c r="K10" i="2" s="1"/>
  <c r="BK82" i="3"/>
  <c r="M3" i="2" s="1"/>
  <c r="BQ40" i="3"/>
  <c r="N13" i="2" s="1"/>
  <c r="AY69" i="3"/>
  <c r="K9" i="2" s="1"/>
  <c r="BK14" i="3"/>
  <c r="M4" i="2" s="1"/>
  <c r="BQ55" i="3"/>
  <c r="BQ56" i="3" s="1"/>
  <c r="N7" i="2" s="1"/>
  <c r="AS81" i="3"/>
  <c r="AS82" i="3" s="1"/>
  <c r="J3" i="2" s="1"/>
  <c r="AY13" i="3"/>
  <c r="AY14" i="3" s="1"/>
  <c r="K4" i="2" s="1"/>
  <c r="BE107" i="3"/>
  <c r="BE108" i="3" s="1"/>
  <c r="L5" i="2" s="1"/>
  <c r="U56" i="3"/>
  <c r="F7" i="2" s="1"/>
  <c r="AA165" i="3"/>
  <c r="AA166" i="3" s="1"/>
  <c r="G6" i="2" s="1"/>
  <c r="BV146" i="3"/>
  <c r="BT146" i="3"/>
  <c r="AA107" i="3"/>
  <c r="AA108" i="3" s="1"/>
  <c r="G5" i="2" s="1"/>
  <c r="U94" i="3"/>
  <c r="U95" i="3" s="1"/>
  <c r="F8" i="2" s="1"/>
  <c r="U133" i="3"/>
  <c r="U134" i="3" s="1"/>
  <c r="F12" i="2" s="1"/>
  <c r="BW146" i="3"/>
  <c r="AG68" i="3"/>
  <c r="AG69" i="3" s="1"/>
  <c r="H9" i="2" s="1"/>
  <c r="BQ26" i="3"/>
  <c r="BQ27" i="3" s="1"/>
  <c r="N11" i="2" s="1"/>
  <c r="BQ165" i="3"/>
  <c r="BQ166" i="3" s="1"/>
  <c r="N6" i="2" s="1"/>
  <c r="BQ81" i="3"/>
  <c r="BQ82" i="3" s="1"/>
  <c r="N3" i="2" s="1"/>
  <c r="BQ94" i="3"/>
  <c r="BQ95" i="3" s="1"/>
  <c r="N8" i="2" s="1"/>
  <c r="BQ107" i="3"/>
  <c r="BQ108" i="3" s="1"/>
  <c r="N5" i="2" s="1"/>
  <c r="BK165" i="3"/>
  <c r="BK166" i="3" s="1"/>
  <c r="M6" i="2" s="1"/>
  <c r="BK147" i="3"/>
  <c r="M10" i="2" s="1"/>
  <c r="BK68" i="3"/>
  <c r="BK69" i="3" s="1"/>
  <c r="M9" i="2" s="1"/>
  <c r="BK26" i="3"/>
  <c r="BK27" i="3" s="1"/>
  <c r="M11" i="2" s="1"/>
  <c r="BK55" i="3"/>
  <c r="BK56" i="3" s="1"/>
  <c r="M7" i="2" s="1"/>
  <c r="BK107" i="3"/>
  <c r="BK108" i="3" s="1"/>
  <c r="M5" i="2" s="1"/>
  <c r="BE26" i="3"/>
  <c r="BE27" i="3" s="1"/>
  <c r="L11" i="2" s="1"/>
  <c r="BE146" i="3"/>
  <c r="BE147" i="3" s="1"/>
  <c r="L10" i="2" s="1"/>
  <c r="BE94" i="3"/>
  <c r="BE95" i="3" s="1"/>
  <c r="L8" i="2" s="1"/>
  <c r="BE55" i="3"/>
  <c r="BE56" i="3" s="1"/>
  <c r="L7" i="2" s="1"/>
  <c r="CE10" i="3"/>
  <c r="CE104" i="3"/>
  <c r="AY26" i="3"/>
  <c r="AY27" i="3" s="1"/>
  <c r="K11" i="2" s="1"/>
  <c r="AY55" i="3"/>
  <c r="AY56" i="3" s="1"/>
  <c r="K7" i="2" s="1"/>
  <c r="AY121" i="3"/>
  <c r="K2" i="2" s="1"/>
  <c r="AY165" i="3"/>
  <c r="AY166" i="3" s="1"/>
  <c r="K6" i="2" s="1"/>
  <c r="AY133" i="3"/>
  <c r="AY134" i="3" s="1"/>
  <c r="K12" i="2" s="1"/>
  <c r="AS39" i="3"/>
  <c r="AS40" i="3" s="1"/>
  <c r="J13" i="2" s="1"/>
  <c r="AS14" i="3"/>
  <c r="J4" i="2" s="1"/>
  <c r="AS26" i="3"/>
  <c r="AS27" i="3" s="1"/>
  <c r="J11" i="2" s="1"/>
  <c r="AS55" i="3"/>
  <c r="AS56" i="3" s="1"/>
  <c r="J7" i="2" s="1"/>
  <c r="AS68" i="3"/>
  <c r="AS69" i="3" s="1"/>
  <c r="J9" i="2" s="1"/>
  <c r="AM120" i="3"/>
  <c r="AM121" i="3" s="1"/>
  <c r="I2" i="2" s="1"/>
  <c r="AM55" i="3"/>
  <c r="AM56" i="3" s="1"/>
  <c r="I7" i="2" s="1"/>
  <c r="AM165" i="3"/>
  <c r="AM166" i="3" s="1"/>
  <c r="I6" i="2" s="1"/>
  <c r="AM108" i="3"/>
  <c r="I5" i="2" s="1"/>
  <c r="AM146" i="3"/>
  <c r="AM147" i="3" s="1"/>
  <c r="I10" i="2" s="1"/>
  <c r="CC144" i="3"/>
  <c r="AM81" i="3"/>
  <c r="AM82" i="3" s="1"/>
  <c r="I3" i="2" s="1"/>
  <c r="AG27" i="3"/>
  <c r="H11" i="2" s="1"/>
  <c r="AG133" i="3"/>
  <c r="AG134" i="3" s="1"/>
  <c r="H12" i="2" s="1"/>
  <c r="AG81" i="3"/>
  <c r="AG82" i="3" s="1"/>
  <c r="H3" i="2" s="1"/>
  <c r="AG13" i="3"/>
  <c r="AG14" i="3" s="1"/>
  <c r="H4" i="2" s="1"/>
  <c r="AG120" i="3"/>
  <c r="AG121" i="3" s="1"/>
  <c r="H2" i="2" s="1"/>
  <c r="CC118" i="3"/>
  <c r="AA13" i="3"/>
  <c r="AA14" i="3" s="1"/>
  <c r="G4" i="2" s="1"/>
  <c r="AA146" i="3"/>
  <c r="AA147" i="3" s="1"/>
  <c r="G10" i="2" s="1"/>
  <c r="BU146" i="3"/>
  <c r="AA56" i="3"/>
  <c r="G7" i="2" s="1"/>
  <c r="CE23" i="3"/>
  <c r="AA120" i="3"/>
  <c r="AA121" i="3" s="1"/>
  <c r="G2" i="2" s="1"/>
  <c r="AA68" i="3"/>
  <c r="AA69" i="3" s="1"/>
  <c r="G9" i="2" s="1"/>
  <c r="AA94" i="3"/>
  <c r="AA95" i="3" s="1"/>
  <c r="G8" i="2" s="1"/>
  <c r="CE91" i="3"/>
  <c r="U107" i="3"/>
  <c r="U108" i="3" s="1"/>
  <c r="F5" i="2" s="1"/>
  <c r="U68" i="3"/>
  <c r="U69" i="3" s="1"/>
  <c r="F9" i="2" s="1"/>
  <c r="CE52" i="3"/>
  <c r="U146" i="3"/>
  <c r="U147" i="3" s="1"/>
  <c r="F10" i="2" s="1"/>
  <c r="U14" i="3"/>
  <c r="F4" i="2" s="1"/>
  <c r="CC11" i="3"/>
  <c r="U120" i="3"/>
  <c r="U121" i="3" s="1"/>
  <c r="F2" i="2" s="1"/>
  <c r="O133" i="3"/>
  <c r="O134" i="3" s="1"/>
  <c r="E12" i="2" s="1"/>
  <c r="CE130" i="3"/>
  <c r="CD11" i="3"/>
  <c r="O13" i="3"/>
  <c r="O14" i="3" s="1"/>
  <c r="E4" i="2" s="1"/>
  <c r="CE143" i="3"/>
  <c r="CD144" i="3"/>
  <c r="CD118" i="3"/>
  <c r="O120" i="3"/>
  <c r="O121" i="3" s="1"/>
  <c r="E2" i="2" s="1"/>
  <c r="O40" i="3"/>
  <c r="E13" i="2" s="1"/>
  <c r="O165" i="3"/>
  <c r="O166" i="3" s="1"/>
  <c r="E6" i="2" s="1"/>
  <c r="CE36" i="3"/>
  <c r="CC24" i="3"/>
  <c r="O81" i="3"/>
  <c r="O82" i="3" s="1"/>
  <c r="E3" i="2" s="1"/>
  <c r="CE65" i="3"/>
  <c r="O55" i="3"/>
  <c r="O56" i="3" s="1"/>
  <c r="E7" i="2" s="1"/>
  <c r="CD66" i="3"/>
  <c r="CD131" i="3"/>
  <c r="I133" i="3"/>
  <c r="I134" i="3" s="1"/>
  <c r="D12" i="2" s="1"/>
  <c r="CC92" i="3"/>
  <c r="CE162" i="3"/>
  <c r="CD163" i="3"/>
  <c r="I165" i="3"/>
  <c r="I166" i="3" s="1"/>
  <c r="D6" i="2" s="1"/>
  <c r="CD79" i="3"/>
  <c r="I81" i="3"/>
  <c r="I82" i="3" s="1"/>
  <c r="D3" i="2" s="1"/>
  <c r="CC131" i="3"/>
  <c r="CD53" i="3"/>
  <c r="I55" i="3"/>
  <c r="I56" i="3" s="1"/>
  <c r="D7" i="2" s="1"/>
  <c r="I26" i="3"/>
  <c r="I27" i="3" s="1"/>
  <c r="D11" i="2" s="1"/>
  <c r="CD24" i="3"/>
  <c r="CC66" i="3"/>
  <c r="CC163" i="3"/>
  <c r="CD37" i="3"/>
  <c r="I39" i="3"/>
  <c r="I40" i="3" s="1"/>
  <c r="D13" i="2" s="1"/>
  <c r="CC53" i="3"/>
  <c r="CE117" i="3"/>
  <c r="CC105" i="3"/>
  <c r="I120" i="3"/>
  <c r="I121" i="3" s="1"/>
  <c r="D2" i="2" s="1"/>
  <c r="CE78" i="3"/>
  <c r="CC79" i="3"/>
  <c r="CC37" i="3"/>
  <c r="CD92" i="3"/>
  <c r="I94" i="3"/>
  <c r="I95" i="3" s="1"/>
  <c r="D8" i="2" s="1"/>
  <c r="CD105" i="3"/>
  <c r="I107" i="3"/>
  <c r="I108" i="3" s="1"/>
  <c r="D5" i="2" s="1"/>
  <c r="N16" i="2" l="1"/>
  <c r="M16" i="2"/>
  <c r="L16" i="2"/>
  <c r="K16" i="2"/>
  <c r="J16" i="2"/>
  <c r="O11" i="2"/>
  <c r="CE118" i="3"/>
  <c r="I16" i="2"/>
  <c r="CE144" i="3"/>
  <c r="H16" i="2"/>
  <c r="O10" i="2"/>
  <c r="O9" i="2"/>
  <c r="G16" i="2"/>
  <c r="O8" i="2"/>
  <c r="O13" i="2"/>
  <c r="CE24" i="3"/>
  <c r="O5" i="2"/>
  <c r="CE11" i="3"/>
  <c r="F16" i="2"/>
  <c r="CE105" i="3"/>
  <c r="O12" i="2"/>
  <c r="CE92" i="3"/>
  <c r="O4" i="2"/>
  <c r="O2" i="2"/>
  <c r="O6" i="2"/>
  <c r="CE37" i="3"/>
  <c r="CE163" i="3"/>
  <c r="E16" i="2"/>
  <c r="CE66" i="3"/>
  <c r="O7" i="2"/>
  <c r="O3"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<sst xmlns="http://schemas.openxmlformats.org/spreadsheetml/2006/main" count="1014" uniqueCount="137">
  <si>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</si>
  <si>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</si>
  <si>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</si>
  <si>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</si>
  <si>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</si>
  <si>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</si>
  <si>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</si>
  <si>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</si>
  <si>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</si>
  <si>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</si>
  <si>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</si>
  <si>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</si>
  <si>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</si>
  <si>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</si>
  <si>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</si>
  <si>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</si>
  <si>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</si>
  <si>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</si>
  <si>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</si>
  <si>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</si>
  <si>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</si>
  <si>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</si>
  <si>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</si>
  <si>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</si>
  <si>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</si>
  <si>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</si>
  <si>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</si>
  <si>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</si>
  <si>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</si>
  <si>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</si>
  <si>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</si>
  <si>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</si>
  <si>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</si>
  <si>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</si>
  <si>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</si>
  <si>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</si>
  <si>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</si>
  <si>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</si>
  <si>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</si>
  <si>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</si>
  <si>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</si>
  <si>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</si>
  <si>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</si>
  <si>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</si>
  <si>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</si>
  <si>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</si>
  <si>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NJ P1</t>
  </si>
  <si>
    <t>Total P1</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</si>
  <si>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</si>
  <si>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</si>
  <si>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</si>
  <si>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</si>
  <si>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</si>
  <si>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</si>
  <si>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</si>
  <si>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</si>
  <si>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</si>
  <si>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</si>
  <si>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</si>
  <si>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</si>
  <si>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</si>
  <si>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</si>
  <si>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</si>
  <si>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</si>
  <si>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</si>
  <si>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</si>
  <si>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</si>
  <si>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</si>
  <si>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</si>
  <si>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</si>
  <si>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</si>
  <si>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</si>
  <si>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</si>
  <si>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</si>
  <si>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</si>
  <si>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</si>
  <si>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</si>
  <si>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</si>
  <si>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</si>
  <si>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</si>
  <si>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</si>
  <si>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</si>
  <si>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</si>
  <si>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</si>
  <si>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</si>
  <si>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</si>
  <si>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</si>
  <si>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</si>
  <si>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</si>
  <si>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</si>
  <si>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</si>
  <si>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</si>
  <si>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</si>
  <si>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</si>
  <si>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</si>
  <si>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</si>
  <si>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</si>
  <si>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</si>
  <si>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</si>
  <si>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</si>
  <si>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</si>
  <si>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</si>
  <si>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</si>
  <si>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</si>
  <si>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</si>
  <si>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</si>
  <si>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</si>
  <si>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</si>
  <si>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</si>
  <si>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</si>
  <si>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</si>
  <si>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</si>
  <si>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</si>
  <si>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</si>
  <si>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</si>
  <si>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</si>
  <si>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</si>
  <si>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</si>
  <si>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</si>
  <si>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</si>
  <si>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</si>
  <si>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</si>
  <si>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</si>
  <si>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</si>
  <si>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</si>
  <si>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</si>
  <si>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</si>
  <si>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</si>
  <si>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</si>
  <si>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</si>
  <si>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</si>
  <si>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</si>
  <si>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</si>
  <si>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</si>
  <si>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</si>
  <si>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</si>
  <si>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XX 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</si>
</sst>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2"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
      <strike/>
      <sz val="12"/>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21" fillId="5" borderId="4" xfId="0" applyNumberFormat="1" applyFont="1" applyFill="1" applyBorder="1"/>
    <xf numFmtId="0" fontId="21" fillId="5" borderId="19"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4</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04" t="s">
        <v>0</v>
      </c>
      <c r="C3" s="105"/>
      <c r="D3" s="10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L8" sqref="L8"/>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45638</v>
      </c>
      <c r="E1" s="8">
        <f>'Détail par équipe'!J1</f>
        <v>45645</v>
      </c>
      <c r="F1" s="8">
        <f>'Détail par équipe'!P1</f>
        <v>45666</v>
      </c>
      <c r="G1" s="8">
        <f>'Détail par équipe'!V1</f>
        <v>45673</v>
      </c>
      <c r="H1" s="8">
        <f>'Détail par équipe'!AB1</f>
        <v>45680</v>
      </c>
      <c r="I1" s="8">
        <f>'Détail par équipe'!AH1</f>
        <v>45687</v>
      </c>
      <c r="J1" s="8">
        <f>'Détail par équipe'!AN1</f>
        <v>45663</v>
      </c>
      <c r="K1" s="8">
        <f>'Détail par équipe'!AT1</f>
        <v>45670</v>
      </c>
      <c r="L1" s="8">
        <f>'Détail par équipe'!AZ1</f>
        <v>45722</v>
      </c>
      <c r="M1" s="8">
        <f>'Détail par équipe'!BF1</f>
        <v>45729</v>
      </c>
      <c r="N1" s="8">
        <f>'Détail par équipe'!BL1</f>
        <v>45736</v>
      </c>
      <c r="O1" s="9" t="s">
        <v>7</v>
      </c>
      <c r="P1" s="10" t="s">
        <v>8</v>
      </c>
    </row>
    <row r="2" spans="1:16" ht="23.1" customHeight="1" x14ac:dyDescent="0.25">
      <c r="A2" s="11">
        <v>1</v>
      </c>
      <c r="B2" s="12">
        <v>12</v>
      </c>
      <c r="C2" s="13" t="str">
        <f>'Détail par équipe'!B109</f>
        <v>XBS</v>
      </c>
      <c r="D2" s="14">
        <f>'Détail par équipe'!I121</f>
        <v>9</v>
      </c>
      <c r="E2" s="15">
        <f>'Détail par équipe'!O121</f>
        <v>8</v>
      </c>
      <c r="F2" s="15">
        <f>'Détail par équipe'!U121</f>
        <v>10</v>
      </c>
      <c r="G2" s="15">
        <f>'Détail par équipe'!AA121</f>
        <v>6.5</v>
      </c>
      <c r="H2" s="15">
        <f>'Détail par équipe'!AG121</f>
        <v>8</v>
      </c>
      <c r="I2" s="15">
        <f>'Détail par équipe'!AM121</f>
        <v>0</v>
      </c>
      <c r="J2" s="15">
        <f>'Détail par équipe'!AS121</f>
        <v>0</v>
      </c>
      <c r="K2" s="15">
        <f>'Détail par équipe'!AY121</f>
        <v>0</v>
      </c>
      <c r="L2" s="15">
        <f>'Détail par équipe'!BE121</f>
        <v>0</v>
      </c>
      <c r="M2" s="15">
        <f>'Détail par équipe'!BK121</f>
        <v>0</v>
      </c>
      <c r="N2" s="15">
        <f>'Détail par équipe'!BQ121</f>
        <v>0</v>
      </c>
      <c r="O2" s="16">
        <f>D2+E2+F2+G2+H2+I2+J2+K2+L2+M2+N2</f>
        <v>41.5</v>
      </c>
      <c r="P2" s="17">
        <f t="shared" ref="P2:P13" si="0">O2*2.48</f>
        <v>102.92</v>
      </c>
    </row>
    <row r="3" spans="1:16" ht="23.1" customHeight="1" x14ac:dyDescent="0.25">
      <c r="A3" s="11">
        <v>2</v>
      </c>
      <c r="B3" s="12">
        <v>1</v>
      </c>
      <c r="C3" s="13" t="str">
        <f>'Détail par équipe'!B70</f>
        <v>Scorpions BCV</v>
      </c>
      <c r="D3" s="14">
        <f>'Détail par équipe'!I82</f>
        <v>10</v>
      </c>
      <c r="E3" s="15">
        <f>'Détail par équipe'!O82</f>
        <v>4</v>
      </c>
      <c r="F3" s="15">
        <f>'Détail par équipe'!U82</f>
        <v>5</v>
      </c>
      <c r="G3" s="15">
        <f>'Détail par équipe'!AA82</f>
        <v>10</v>
      </c>
      <c r="H3" s="15">
        <f>'Détail par équipe'!AG82</f>
        <v>10</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39</v>
      </c>
      <c r="P3" s="17">
        <f t="shared" si="0"/>
        <v>96.72</v>
      </c>
    </row>
    <row r="4" spans="1:16" ht="23.1" customHeight="1" x14ac:dyDescent="0.25">
      <c r="A4" s="11">
        <v>3</v>
      </c>
      <c r="B4" s="12">
        <v>2</v>
      </c>
      <c r="C4" s="13" t="str">
        <f>'Détail par équipe'!B2</f>
        <v>Les Robots</v>
      </c>
      <c r="D4" s="14">
        <f>'Détail par équipe'!I14</f>
        <v>10</v>
      </c>
      <c r="E4" s="15">
        <f>'Détail par équipe'!O14</f>
        <v>7</v>
      </c>
      <c r="F4" s="15">
        <f>'Détail par équipe'!U14</f>
        <v>8</v>
      </c>
      <c r="G4" s="15">
        <f>'Détail par équipe'!AA14</f>
        <v>6</v>
      </c>
      <c r="H4" s="15">
        <f>'Détail par équipe'!AG14</f>
        <v>6</v>
      </c>
      <c r="I4" s="15">
        <f>'Détail par équipe'!AM14</f>
        <v>0</v>
      </c>
      <c r="J4" s="15">
        <f>'Détail par équipe'!AS14</f>
        <v>0</v>
      </c>
      <c r="K4" s="15">
        <f>'Détail par équipe'!AY14</f>
        <v>0</v>
      </c>
      <c r="L4" s="15">
        <f>'Détail par équipe'!BE14</f>
        <v>0</v>
      </c>
      <c r="M4" s="15">
        <f>'Détail par équipe'!BK14</f>
        <v>0</v>
      </c>
      <c r="N4" s="15">
        <f>'Détail par équipe'!BQ14</f>
        <v>0</v>
      </c>
      <c r="O4" s="16">
        <f>D4+E4+F4+G4+H4+I4+J4+K4+L4+M4+N4</f>
        <v>37</v>
      </c>
      <c r="P4" s="17">
        <f t="shared" si="0"/>
        <v>91.76</v>
      </c>
    </row>
    <row r="5" spans="1:16" ht="23.1" customHeight="1" x14ac:dyDescent="0.25">
      <c r="A5" s="11">
        <v>4</v>
      </c>
      <c r="B5" s="12">
        <v>7</v>
      </c>
      <c r="C5" s="13" t="str">
        <f>'Détail par équipe'!B96</f>
        <v>US Métro</v>
      </c>
      <c r="D5" s="14">
        <f>'Détail par équipe'!I108</f>
        <v>8</v>
      </c>
      <c r="E5" s="15">
        <f>'Détail par équipe'!O108</f>
        <v>6</v>
      </c>
      <c r="F5" s="15">
        <f>'Détail par équipe'!U108</f>
        <v>6</v>
      </c>
      <c r="G5" s="15">
        <f>'Détail par équipe'!AA108</f>
        <v>7</v>
      </c>
      <c r="H5" s="15">
        <f>'Détail par équipe'!AG108</f>
        <v>8</v>
      </c>
      <c r="I5" s="15">
        <f>'Détail par équipe'!AM108</f>
        <v>0</v>
      </c>
      <c r="J5" s="15">
        <f>'Détail par équipe'!AS108</f>
        <v>0</v>
      </c>
      <c r="K5" s="15">
        <f>'Détail par équipe'!AY108</f>
        <v>0</v>
      </c>
      <c r="L5" s="15">
        <f>'Détail par équipe'!BE108</f>
        <v>0</v>
      </c>
      <c r="M5" s="15">
        <f>'Détail par équipe'!BK108</f>
        <v>0</v>
      </c>
      <c r="N5" s="15">
        <f>'Détail par équipe'!BQ108</f>
        <v>0</v>
      </c>
      <c r="O5" s="16">
        <f>D5+E5+F5+G5+H5+I5+J5+K5+L5+M5+N5</f>
        <v>35</v>
      </c>
      <c r="P5" s="17">
        <f t="shared" si="0"/>
        <v>86.8</v>
      </c>
    </row>
    <row r="6" spans="1:16" ht="23.1" customHeight="1" x14ac:dyDescent="0.25">
      <c r="A6" s="11">
        <v>5</v>
      </c>
      <c r="B6" s="12">
        <v>5</v>
      </c>
      <c r="C6" s="13" t="str">
        <f>'Détail par équipe'!B148</f>
        <v>Les Wizards 2</v>
      </c>
      <c r="D6" s="14">
        <f>'Détail par équipe'!I166</f>
        <v>8</v>
      </c>
      <c r="E6" s="15">
        <f>'Détail par équipe'!O166</f>
        <v>6</v>
      </c>
      <c r="F6" s="15">
        <f>'Détail par équipe'!U166</f>
        <v>6.5</v>
      </c>
      <c r="G6" s="15">
        <f>'Détail par équipe'!AA166</f>
        <v>2</v>
      </c>
      <c r="H6" s="15">
        <f>'Détail par équipe'!AG166</f>
        <v>7</v>
      </c>
      <c r="I6" s="15">
        <f>'Détail par équipe'!AM166</f>
        <v>0</v>
      </c>
      <c r="J6" s="15">
        <f>'Détail par équipe'!AS166</f>
        <v>0</v>
      </c>
      <c r="K6" s="15">
        <f>'Détail par équipe'!AY166</f>
        <v>0</v>
      </c>
      <c r="L6" s="15">
        <f>'Détail par équipe'!BE166</f>
        <v>0</v>
      </c>
      <c r="M6" s="15">
        <f>'Détail par équipe'!BK166</f>
        <v>0</v>
      </c>
      <c r="N6" s="15">
        <f>'Détail par équipe'!BQ166</f>
        <v>0</v>
      </c>
      <c r="O6" s="16">
        <f>D6+E6+F6+G6+H6+I6+J6+K6+L6+M6+N6</f>
        <v>29.5</v>
      </c>
      <c r="P6" s="17">
        <f t="shared" si="0"/>
        <v>73.16</v>
      </c>
    </row>
    <row r="7" spans="1:16" ht="23.1" customHeight="1" x14ac:dyDescent="0.25">
      <c r="A7" s="11">
        <v>6</v>
      </c>
      <c r="B7" s="12">
        <v>8</v>
      </c>
      <c r="C7" s="13" t="str">
        <f>'Détail par équipe'!B41</f>
        <v>Les Calmes</v>
      </c>
      <c r="D7" s="14">
        <f>'Détail par équipe'!I56</f>
        <v>9</v>
      </c>
      <c r="E7" s="15">
        <f>'Détail par équipe'!O56</f>
        <v>2</v>
      </c>
      <c r="F7" s="15">
        <f>'Détail par équipe'!U56</f>
        <v>0</v>
      </c>
      <c r="G7" s="15">
        <f>'Détail par équipe'!AA56</f>
        <v>8</v>
      </c>
      <c r="H7" s="15">
        <f>'Détail par équipe'!AG56</f>
        <v>8</v>
      </c>
      <c r="I7" s="15">
        <f>'Détail par équipe'!AM56</f>
        <v>0</v>
      </c>
      <c r="J7" s="15">
        <f>'Détail par équipe'!AS56</f>
        <v>0</v>
      </c>
      <c r="K7" s="15">
        <f>'Détail par équipe'!AY56</f>
        <v>0</v>
      </c>
      <c r="L7" s="15">
        <f>'Détail par équipe'!BE56</f>
        <v>0</v>
      </c>
      <c r="M7" s="15">
        <f>'Détail par équipe'!BK56</f>
        <v>0</v>
      </c>
      <c r="N7" s="15">
        <f>'Détail par équipe'!BQ56</f>
        <v>0</v>
      </c>
      <c r="O7" s="16">
        <f>D7+E7+F7+G7+H7+I7+J7+K7+L7+M7+N7</f>
        <v>27</v>
      </c>
      <c r="P7" s="17">
        <f t="shared" si="0"/>
        <v>66.959999999999994</v>
      </c>
    </row>
    <row r="8" spans="1:16" ht="23.1" customHeight="1" x14ac:dyDescent="0.25">
      <c r="A8" s="11">
        <v>7</v>
      </c>
      <c r="B8" s="12">
        <v>3</v>
      </c>
      <c r="C8" s="13" t="str">
        <f>'Détail par équipe'!B83</f>
        <v>Les Miclo</v>
      </c>
      <c r="D8" s="14">
        <f>'Détail par équipe'!I95</f>
        <v>2</v>
      </c>
      <c r="E8" s="15">
        <f>'Détail par équipe'!O95</f>
        <v>3</v>
      </c>
      <c r="F8" s="15">
        <f>'Détail par équipe'!U95</f>
        <v>5</v>
      </c>
      <c r="G8" s="15">
        <f>'Détail par équipe'!AA95</f>
        <v>8</v>
      </c>
      <c r="H8" s="15">
        <f>'Détail par équipe'!AG95</f>
        <v>2</v>
      </c>
      <c r="I8" s="15">
        <f>'Détail par équipe'!AM95</f>
        <v>0</v>
      </c>
      <c r="J8" s="15">
        <f>'Détail par équipe'!AS95</f>
        <v>0</v>
      </c>
      <c r="K8" s="15">
        <f>'Détail par équipe'!AY95</f>
        <v>0</v>
      </c>
      <c r="L8" s="15">
        <f>'Détail par équipe'!BE95</f>
        <v>0</v>
      </c>
      <c r="M8" s="15">
        <f>'Détail par équipe'!BK95</f>
        <v>0</v>
      </c>
      <c r="N8" s="15">
        <f>'Détail par équipe'!BQ95</f>
        <v>0</v>
      </c>
      <c r="O8" s="16">
        <f>D8+E8+F8+G8+H8+I8+J8+K8+L8+M8+N8</f>
        <v>20</v>
      </c>
      <c r="P8" s="17">
        <f t="shared" si="0"/>
        <v>49.6</v>
      </c>
    </row>
    <row r="9" spans="1:16" ht="23.1" customHeight="1" x14ac:dyDescent="0.25">
      <c r="A9" s="11">
        <v>8</v>
      </c>
      <c r="B9" s="12">
        <v>6</v>
      </c>
      <c r="C9" s="13" t="str">
        <f>'Détail par équipe'!B57</f>
        <v>BCF Girls</v>
      </c>
      <c r="D9" s="14">
        <f>'Détail par équipe'!I69</f>
        <v>0</v>
      </c>
      <c r="E9" s="15">
        <f>'Détail par équipe'!O69</f>
        <v>8</v>
      </c>
      <c r="F9" s="15">
        <f>'Détail par équipe'!U69</f>
        <v>3.5</v>
      </c>
      <c r="G9" s="15">
        <f>'Détail par équipe'!AA69</f>
        <v>3</v>
      </c>
      <c r="H9" s="15">
        <f>'Détail par équipe'!AG69</f>
        <v>4</v>
      </c>
      <c r="I9" s="15">
        <f>'Détail par équipe'!AM69</f>
        <v>0</v>
      </c>
      <c r="J9" s="15">
        <f>'Détail par équipe'!AS69</f>
        <v>0</v>
      </c>
      <c r="K9" s="15">
        <f>'Détail par équipe'!AY69</f>
        <v>0</v>
      </c>
      <c r="L9" s="15">
        <f>'Détail par équipe'!BE69</f>
        <v>0</v>
      </c>
      <c r="M9" s="15">
        <f>'Détail par équipe'!BK69</f>
        <v>0</v>
      </c>
      <c r="N9" s="15">
        <f>'Détail par équipe'!BQ69</f>
        <v>0</v>
      </c>
      <c r="O9" s="16">
        <f>D9+E9+F9+G9+H9+I9+J9+K9+L9+M9+N9</f>
        <v>18.5</v>
      </c>
      <c r="P9" s="17">
        <f t="shared" si="0"/>
        <v>45.88</v>
      </c>
    </row>
    <row r="10" spans="1:16" ht="23.1" customHeight="1" x14ac:dyDescent="0.25">
      <c r="A10" s="11">
        <v>9</v>
      </c>
      <c r="B10" s="12">
        <v>10</v>
      </c>
      <c r="C10" s="13" t="str">
        <f>'Détail par équipe'!B135</f>
        <v>BCF Boys</v>
      </c>
      <c r="D10" s="14">
        <f>'Détail par équipe'!I147</f>
        <v>2</v>
      </c>
      <c r="E10" s="15">
        <f>'Détail par équipe'!O147</f>
        <v>2</v>
      </c>
      <c r="F10" s="15">
        <f>'Détail par équipe'!U147</f>
        <v>10</v>
      </c>
      <c r="G10" s="15">
        <f>'Détail par équipe'!AA147</f>
        <v>0</v>
      </c>
      <c r="H10" s="15">
        <f>'Détail par équipe'!AG147</f>
        <v>2</v>
      </c>
      <c r="I10" s="15">
        <f>'Détail par équipe'!AM147</f>
        <v>0</v>
      </c>
      <c r="J10" s="15">
        <f>'Détail par équipe'!AS147</f>
        <v>0</v>
      </c>
      <c r="K10" s="15">
        <f>'Détail par équipe'!AY147</f>
        <v>0</v>
      </c>
      <c r="L10" s="15">
        <f>'Détail par équipe'!BE147</f>
        <v>0</v>
      </c>
      <c r="M10" s="15">
        <f>'Détail par équipe'!BK147</f>
        <v>0</v>
      </c>
      <c r="N10" s="15">
        <f>'Détail par équipe'!BQ147</f>
        <v>0</v>
      </c>
      <c r="O10" s="16">
        <f>D10+E10+F10+G10+H10+I10+J10+K10+L10+M10+N10</f>
        <v>16</v>
      </c>
      <c r="P10" s="17">
        <f t="shared" si="0"/>
        <v>39.68</v>
      </c>
    </row>
    <row r="11" spans="1:16" ht="23.1" customHeight="1" x14ac:dyDescent="0.25">
      <c r="A11" s="11">
        <v>10</v>
      </c>
      <c r="B11" s="12">
        <v>11</v>
      </c>
      <c r="C11" s="13" t="str">
        <f>'Détail par équipe'!B15</f>
        <v>ABC Idf</v>
      </c>
      <c r="D11" s="14">
        <f>'Détail par équipe'!I27</f>
        <v>0</v>
      </c>
      <c r="E11" s="15">
        <f>'Détail par équipe'!O27</f>
        <v>6</v>
      </c>
      <c r="F11" s="15">
        <f>'Détail par équipe'!U27</f>
        <v>4</v>
      </c>
      <c r="G11" s="15">
        <f>'Détail par équipe'!AA27</f>
        <v>3.5</v>
      </c>
      <c r="H11" s="15">
        <f>'Détail par équipe'!AG27</f>
        <v>2</v>
      </c>
      <c r="I11" s="15">
        <f>'Détail par équipe'!AM27</f>
        <v>0</v>
      </c>
      <c r="J11" s="15">
        <f>'Détail par équipe'!AS27</f>
        <v>0</v>
      </c>
      <c r="K11" s="15">
        <f>'Détail par équipe'!AY27</f>
        <v>0</v>
      </c>
      <c r="L11" s="15">
        <f>'Détail par équipe'!BE27</f>
        <v>0</v>
      </c>
      <c r="M11" s="15">
        <f>'Détail par équipe'!BK27</f>
        <v>0</v>
      </c>
      <c r="N11" s="15">
        <f>'Détail par équipe'!BQ27</f>
        <v>0</v>
      </c>
      <c r="O11" s="16">
        <f>D11+E11+F11+G11+H11+I11+J11+K11+L11+M11+N11</f>
        <v>15.5</v>
      </c>
      <c r="P11" s="17">
        <f t="shared" si="0"/>
        <v>38.44</v>
      </c>
    </row>
    <row r="12" spans="1:16" ht="23.1" customHeight="1" x14ac:dyDescent="0.25">
      <c r="A12" s="11">
        <v>11</v>
      </c>
      <c r="B12" s="12">
        <v>11</v>
      </c>
      <c r="C12" s="13" t="str">
        <f>'Détail par équipe'!B122</f>
        <v>Les Wizards</v>
      </c>
      <c r="D12" s="14">
        <f>'Détail par équipe'!I134</f>
        <v>1</v>
      </c>
      <c r="E12" s="15">
        <f>'Détail par équipe'!O134</f>
        <v>4</v>
      </c>
      <c r="F12" s="15">
        <f>'Détail par équipe'!U134</f>
        <v>2</v>
      </c>
      <c r="G12" s="15">
        <f>'Détail par équipe'!AA134</f>
        <v>2</v>
      </c>
      <c r="H12" s="15">
        <f>'Détail par équipe'!AG134</f>
        <v>3</v>
      </c>
      <c r="I12" s="15">
        <f>'Détail par équipe'!AM134</f>
        <v>0</v>
      </c>
      <c r="J12" s="15">
        <f>'Détail par équipe'!AS134</f>
        <v>0</v>
      </c>
      <c r="K12" s="15">
        <f>'Détail par équipe'!AY134</f>
        <v>0</v>
      </c>
      <c r="L12" s="15">
        <f>'Détail par équipe'!BE134</f>
        <v>0</v>
      </c>
      <c r="M12" s="15">
        <f>'Détail par équipe'!BK134</f>
        <v>0</v>
      </c>
      <c r="N12" s="15">
        <f>'Détail par équipe'!BQ134</f>
        <v>0</v>
      </c>
      <c r="O12" s="16">
        <f>D12+E12+F12+G12+H12+I12+J12+K12+L12+M12+N12</f>
        <v>12</v>
      </c>
      <c r="P12" s="17">
        <f t="shared" si="0"/>
        <v>29.759999999999998</v>
      </c>
    </row>
    <row r="13" spans="1:16" ht="23.1" customHeight="1" x14ac:dyDescent="0.25">
      <c r="A13" s="11">
        <v>12</v>
      </c>
      <c r="B13" s="12">
        <v>4</v>
      </c>
      <c r="C13" s="13" t="str">
        <f>'Détail par équipe'!B28</f>
        <v>Les Criquets</v>
      </c>
      <c r="D13" s="14">
        <f>'Détail par équipe'!I40</f>
        <v>1</v>
      </c>
      <c r="E13" s="15">
        <f>'Détail par équipe'!O40</f>
        <v>4</v>
      </c>
      <c r="F13" s="15">
        <f>'Détail par équipe'!U40</f>
        <v>0</v>
      </c>
      <c r="G13" s="15">
        <f>'Détail par équipe'!AA40</f>
        <v>4</v>
      </c>
      <c r="H13" s="15">
        <f>'Détail par équipe'!AG40</f>
        <v>0</v>
      </c>
      <c r="I13" s="15">
        <f>'Détail par équipe'!AM40</f>
        <v>0</v>
      </c>
      <c r="J13" s="15">
        <f>'Détail par équipe'!AS40</f>
        <v>0</v>
      </c>
      <c r="K13" s="15">
        <f>'Détail par équipe'!AY40</f>
        <v>0</v>
      </c>
      <c r="L13" s="15">
        <f>'Détail par équipe'!BE40</f>
        <v>0</v>
      </c>
      <c r="M13" s="15">
        <f>'Détail par équipe'!BK40</f>
        <v>0</v>
      </c>
      <c r="N13" s="15">
        <f>'Détail par équipe'!BQ40</f>
        <v>0</v>
      </c>
      <c r="O13" s="16">
        <f>D13+E13+F13+G13+H13+I13+J13+K13+L13+M13+N13</f>
        <v>9</v>
      </c>
      <c r="P13" s="17">
        <f t="shared" si="0"/>
        <v>22.32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744.00000000000011</v>
      </c>
    </row>
    <row r="17" spans="1:16" ht="15" customHeight="1" x14ac:dyDescent="0.2">
      <c r="A17" s="19"/>
      <c r="B17" s="19"/>
      <c r="C17" s="19"/>
      <c r="D17" s="19"/>
      <c r="E17" s="19"/>
      <c r="F17" s="19"/>
      <c r="G17" s="19"/>
      <c r="H17" s="19"/>
      <c r="I17" s="19"/>
      <c r="J17" s="19"/>
      <c r="K17" s="19"/>
      <c r="L17" s="19"/>
      <c r="M17" s="19"/>
      <c r="N17" s="19"/>
      <c r="O17" s="20">
        <f>O16*2.48</f>
        <v>744</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9"/>
      <c r="F20" s="19"/>
      <c r="G20" s="19"/>
      <c r="H20" s="19"/>
      <c r="I20" s="19"/>
      <c r="J20" s="19"/>
      <c r="K20" s="19"/>
      <c r="L20" s="19"/>
      <c r="M20" s="19"/>
      <c r="N20" s="19"/>
      <c r="O20" s="17">
        <f>SUM(D20:N20)</f>
        <v>148.80000000000001</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595.20000000000005</v>
      </c>
      <c r="P27" s="19"/>
    </row>
    <row r="28" spans="1:16" ht="15" customHeight="1" x14ac:dyDescent="0.2">
      <c r="A28" s="19"/>
      <c r="B28" s="19"/>
      <c r="C28" s="19"/>
      <c r="D28" s="17">
        <f t="shared" ref="D28:N28" si="2">SUM(D20:D25)</f>
        <v>148.80000000000001</v>
      </c>
      <c r="E28" s="17">
        <f t="shared" si="2"/>
        <v>0</v>
      </c>
      <c r="F28" s="17">
        <f t="shared" si="2"/>
        <v>0</v>
      </c>
      <c r="G28" s="17">
        <f t="shared" si="2"/>
        <v>0</v>
      </c>
      <c r="H28" s="17">
        <f t="shared" si="2"/>
        <v>0</v>
      </c>
      <c r="I28" s="17">
        <f t="shared" si="2"/>
        <v>0</v>
      </c>
      <c r="J28" s="17">
        <f t="shared" si="2"/>
        <v>0</v>
      </c>
      <c r="K28" s="17">
        <f t="shared" si="2"/>
        <v>0</v>
      </c>
      <c r="L28" s="17">
        <f t="shared" si="2"/>
        <v>0</v>
      </c>
      <c r="M28" s="17">
        <f t="shared" si="2"/>
        <v>0</v>
      </c>
      <c r="N28" s="17">
        <f t="shared" si="2"/>
        <v>0</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0"/>
  <sheetViews>
    <sheetView showGridLines="0" zoomScale="60" zoomScaleNormal="60" workbookViewId="0">
      <pane xSplit="2805" ySplit="360" topLeftCell="S117" activePane="bottomRight"/>
      <selection activeCell="P86" sqref="P86"/>
      <selection pane="topRight" activeCell="BR1" sqref="BR1"/>
      <selection pane="bottomLeft" activeCell="C153" sqref="C153"/>
      <selection pane="bottomRight" activeCell="AB124" sqref="AB124"/>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06">
        <v>45638</v>
      </c>
      <c r="E1" s="107"/>
      <c r="F1" s="107"/>
      <c r="G1" s="107"/>
      <c r="H1" s="107"/>
      <c r="I1" s="108"/>
      <c r="J1" s="106">
        <v>45645</v>
      </c>
      <c r="K1" s="107"/>
      <c r="L1" s="107"/>
      <c r="M1" s="107"/>
      <c r="N1" s="107"/>
      <c r="O1" s="108"/>
      <c r="P1" s="106">
        <v>45666</v>
      </c>
      <c r="Q1" s="107"/>
      <c r="R1" s="107"/>
      <c r="S1" s="107"/>
      <c r="T1" s="107"/>
      <c r="U1" s="108"/>
      <c r="V1" s="106">
        <v>45673</v>
      </c>
      <c r="W1" s="107"/>
      <c r="X1" s="107"/>
      <c r="Y1" s="107"/>
      <c r="Z1" s="107"/>
      <c r="AA1" s="108"/>
      <c r="AB1" s="106">
        <v>45680</v>
      </c>
      <c r="AC1" s="107"/>
      <c r="AD1" s="107"/>
      <c r="AE1" s="107"/>
      <c r="AF1" s="107"/>
      <c r="AG1" s="108"/>
      <c r="AH1" s="106">
        <v>45687</v>
      </c>
      <c r="AI1" s="107"/>
      <c r="AJ1" s="107"/>
      <c r="AK1" s="107"/>
      <c r="AL1" s="107"/>
      <c r="AM1" s="108"/>
      <c r="AN1" s="106">
        <v>45663</v>
      </c>
      <c r="AO1" s="107"/>
      <c r="AP1" s="107"/>
      <c r="AQ1" s="107"/>
      <c r="AR1" s="107"/>
      <c r="AS1" s="108"/>
      <c r="AT1" s="106">
        <v>45670</v>
      </c>
      <c r="AU1" s="107"/>
      <c r="AV1" s="107"/>
      <c r="AW1" s="107"/>
      <c r="AX1" s="107"/>
      <c r="AY1" s="108"/>
      <c r="AZ1" s="106">
        <v>45722</v>
      </c>
      <c r="BA1" s="107"/>
      <c r="BB1" s="107"/>
      <c r="BC1" s="107"/>
      <c r="BD1" s="107"/>
      <c r="BE1" s="108"/>
      <c r="BF1" s="106">
        <v>45729</v>
      </c>
      <c r="BG1" s="107"/>
      <c r="BH1" s="107"/>
      <c r="BI1" s="107"/>
      <c r="BJ1" s="107"/>
      <c r="BK1" s="108"/>
      <c r="BL1" s="106">
        <v>45736</v>
      </c>
      <c r="BM1" s="107"/>
      <c r="BN1" s="107"/>
      <c r="BO1" s="107"/>
      <c r="BP1" s="107"/>
      <c r="BQ1" s="108"/>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09" t="s">
        <v>51</v>
      </c>
      <c r="C2" s="110"/>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52</v>
      </c>
      <c r="C3" s="35" t="s">
        <v>53</v>
      </c>
      <c r="D3" s="36">
        <v>34</v>
      </c>
      <c r="E3" s="37">
        <v>168</v>
      </c>
      <c r="F3" s="37">
        <v>190</v>
      </c>
      <c r="G3" s="37">
        <v>186</v>
      </c>
      <c r="H3" s="37">
        <v>160</v>
      </c>
      <c r="I3" s="38">
        <f t="shared" ref="I3:I9" si="0">SUM(E3:H3)</f>
        <v>704</v>
      </c>
      <c r="J3" s="39"/>
      <c r="K3" s="40"/>
      <c r="L3" s="40"/>
      <c r="M3" s="40"/>
      <c r="N3" s="40"/>
      <c r="O3" s="38">
        <f t="shared" ref="O3:O9" si="1">SUM(K3:N3)</f>
        <v>0</v>
      </c>
      <c r="P3" s="39"/>
      <c r="Q3" s="40"/>
      <c r="R3" s="40"/>
      <c r="S3" s="40"/>
      <c r="T3" s="40"/>
      <c r="U3" s="38">
        <f t="shared" ref="U3:U9" si="2">SUM(Q3:T3)</f>
        <v>0</v>
      </c>
      <c r="V3" s="39">
        <v>34</v>
      </c>
      <c r="W3" s="40">
        <v>145</v>
      </c>
      <c r="X3" s="40">
        <v>171</v>
      </c>
      <c r="Y3" s="40">
        <v>190</v>
      </c>
      <c r="Z3" s="40">
        <v>161</v>
      </c>
      <c r="AA3" s="38">
        <f t="shared" ref="AA3:AA9" si="3">SUM(W3:Z3)</f>
        <v>667</v>
      </c>
      <c r="AB3" s="39">
        <v>34</v>
      </c>
      <c r="AC3" s="40">
        <v>147</v>
      </c>
      <c r="AD3" s="40">
        <v>211</v>
      </c>
      <c r="AE3" s="40">
        <v>204</v>
      </c>
      <c r="AF3" s="40">
        <v>191</v>
      </c>
      <c r="AG3" s="38">
        <f t="shared" ref="AG3:AG9" si="4">SUM(AC3:AF3)</f>
        <v>753</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0</v>
      </c>
      <c r="BT3" s="17">
        <f t="shared" ref="BT3:BT8" si="13">SUM((IF(Q3&gt;0,1,0)+(IF(R3&gt;0,1,0)+(IF(S3&gt;0,1,0)+(IF(T3&gt;0,1,0))))))</f>
        <v>0</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12</v>
      </c>
      <c r="CD3" s="17">
        <f t="shared" ref="CD3:CD8" si="23">I3+O3+U3+AA3+AG3+AM3+AS3+AY3+BE3+BK3+BQ3</f>
        <v>2124</v>
      </c>
      <c r="CE3" s="17">
        <f t="shared" ref="CE3:CE8" si="24">CD3/CC3</f>
        <v>177</v>
      </c>
    </row>
    <row r="4" spans="1:83" ht="15.75" customHeight="1" x14ac:dyDescent="0.25">
      <c r="A4" s="33"/>
      <c r="B4" s="34" t="s">
        <v>54</v>
      </c>
      <c r="C4" s="35" t="s">
        <v>37</v>
      </c>
      <c r="D4" s="36"/>
      <c r="E4" s="37"/>
      <c r="F4" s="37"/>
      <c r="G4" s="37"/>
      <c r="H4" s="37"/>
      <c r="I4" s="38">
        <f t="shared" si="0"/>
        <v>0</v>
      </c>
      <c r="J4" s="39">
        <v>40</v>
      </c>
      <c r="K4" s="40">
        <v>184</v>
      </c>
      <c r="L4" s="40">
        <v>202</v>
      </c>
      <c r="M4" s="40">
        <v>156</v>
      </c>
      <c r="N4" s="40">
        <v>120</v>
      </c>
      <c r="O4" s="38">
        <f t="shared" si="1"/>
        <v>662</v>
      </c>
      <c r="P4" s="39">
        <v>39</v>
      </c>
      <c r="Q4" s="40">
        <v>179</v>
      </c>
      <c r="R4" s="40">
        <v>141</v>
      </c>
      <c r="S4" s="40">
        <v>203</v>
      </c>
      <c r="T4" s="40">
        <v>196</v>
      </c>
      <c r="U4" s="38">
        <f t="shared" si="2"/>
        <v>719</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4</v>
      </c>
      <c r="BT4" s="17">
        <f t="shared" si="13"/>
        <v>4</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1381</v>
      </c>
      <c r="CE4" s="17">
        <f t="shared" si="24"/>
        <v>172.625</v>
      </c>
    </row>
    <row r="5" spans="1:83" ht="15.75" customHeight="1" x14ac:dyDescent="0.25">
      <c r="A5" s="33"/>
      <c r="B5" s="42" t="s">
        <v>111</v>
      </c>
      <c r="C5" s="43" t="s">
        <v>82</v>
      </c>
      <c r="D5" s="39">
        <v>21</v>
      </c>
      <c r="E5" s="40">
        <v>216</v>
      </c>
      <c r="F5" s="40">
        <v>214</v>
      </c>
      <c r="G5" s="40">
        <v>168</v>
      </c>
      <c r="H5" s="40">
        <v>226</v>
      </c>
      <c r="I5" s="38">
        <f t="shared" si="0"/>
        <v>824</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4</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824</v>
      </c>
      <c r="CE5" s="19">
        <f t="shared" si="24"/>
        <v>206</v>
      </c>
    </row>
    <row r="6" spans="1:83" ht="15.75" customHeight="1" x14ac:dyDescent="0.25">
      <c r="A6" s="33"/>
      <c r="B6" s="42" t="s">
        <v>121</v>
      </c>
      <c r="C6" s="43" t="s">
        <v>53</v>
      </c>
      <c r="D6" s="39"/>
      <c r="E6" s="40"/>
      <c r="F6" s="40"/>
      <c r="G6" s="40"/>
      <c r="H6" s="40"/>
      <c r="I6" s="38">
        <f t="shared" si="0"/>
        <v>0</v>
      </c>
      <c r="J6" s="39">
        <v>27</v>
      </c>
      <c r="K6" s="40">
        <v>194</v>
      </c>
      <c r="L6" s="40">
        <v>192</v>
      </c>
      <c r="M6" s="40">
        <v>223</v>
      </c>
      <c r="N6" s="40">
        <v>201</v>
      </c>
      <c r="O6" s="38">
        <f t="shared" si="1"/>
        <v>810</v>
      </c>
      <c r="P6" s="39">
        <v>25</v>
      </c>
      <c r="Q6" s="40">
        <v>192</v>
      </c>
      <c r="R6" s="40">
        <v>175</v>
      </c>
      <c r="S6" s="40">
        <v>171</v>
      </c>
      <c r="T6" s="40">
        <v>184</v>
      </c>
      <c r="U6" s="38">
        <f t="shared" si="2"/>
        <v>722</v>
      </c>
      <c r="V6" s="39">
        <v>36</v>
      </c>
      <c r="W6" s="40">
        <v>144</v>
      </c>
      <c r="X6" s="40">
        <v>223</v>
      </c>
      <c r="Y6" s="40">
        <v>165</v>
      </c>
      <c r="Z6" s="40">
        <v>234</v>
      </c>
      <c r="AA6" s="38">
        <f t="shared" si="3"/>
        <v>766</v>
      </c>
      <c r="AB6" s="39">
        <v>25</v>
      </c>
      <c r="AC6" s="40">
        <v>206</v>
      </c>
      <c r="AD6" s="40">
        <v>184</v>
      </c>
      <c r="AE6" s="40">
        <v>178</v>
      </c>
      <c r="AF6" s="40">
        <v>163</v>
      </c>
      <c r="AG6" s="38">
        <f t="shared" si="4"/>
        <v>731</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4</v>
      </c>
      <c r="BT6" s="17">
        <f t="shared" si="13"/>
        <v>4</v>
      </c>
      <c r="BU6" s="17">
        <f t="shared" si="14"/>
        <v>4</v>
      </c>
      <c r="BV6" s="17">
        <f t="shared" si="15"/>
        <v>4</v>
      </c>
      <c r="BW6" s="17">
        <f t="shared" si="16"/>
        <v>0</v>
      </c>
      <c r="BX6" s="17">
        <f t="shared" si="17"/>
        <v>0</v>
      </c>
      <c r="BY6" s="17">
        <f t="shared" si="18"/>
        <v>0</v>
      </c>
      <c r="BZ6" s="17">
        <f t="shared" si="19"/>
        <v>0</v>
      </c>
      <c r="CA6" s="17">
        <f t="shared" si="20"/>
        <v>0</v>
      </c>
      <c r="CB6" s="17">
        <f t="shared" si="21"/>
        <v>0</v>
      </c>
      <c r="CC6" s="17">
        <f t="shared" si="22"/>
        <v>16</v>
      </c>
      <c r="CD6" s="17">
        <f t="shared" si="23"/>
        <v>3029</v>
      </c>
      <c r="CE6" s="19">
        <f t="shared" si="24"/>
        <v>189.3125</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384</v>
      </c>
      <c r="F10" s="37">
        <f>SUM(F3:F9)</f>
        <v>404</v>
      </c>
      <c r="G10" s="37">
        <f>SUM(G3:G9)</f>
        <v>354</v>
      </c>
      <c r="H10" s="37">
        <f>SUM(H3:H9)</f>
        <v>386</v>
      </c>
      <c r="I10" s="38">
        <f>SUM(I3:I9)</f>
        <v>1528</v>
      </c>
      <c r="J10" s="39"/>
      <c r="K10" s="37">
        <f>SUM(K3:K9)</f>
        <v>378</v>
      </c>
      <c r="L10" s="37">
        <f>SUM(L3:L9)</f>
        <v>394</v>
      </c>
      <c r="M10" s="37">
        <f>SUM(M3:M9)</f>
        <v>379</v>
      </c>
      <c r="N10" s="37">
        <f>SUM(N3:N9)</f>
        <v>321</v>
      </c>
      <c r="O10" s="38">
        <f>SUM(O3:O9)</f>
        <v>1472</v>
      </c>
      <c r="P10" s="39"/>
      <c r="Q10" s="37">
        <f>SUM(Q3:Q9)</f>
        <v>371</v>
      </c>
      <c r="R10" s="37">
        <f>SUM(R3:R9)</f>
        <v>316</v>
      </c>
      <c r="S10" s="37">
        <f>SUM(S3:S9)</f>
        <v>374</v>
      </c>
      <c r="T10" s="37">
        <f>SUM(T3:T9)</f>
        <v>380</v>
      </c>
      <c r="U10" s="38">
        <f>SUM(U3:U9)</f>
        <v>1441</v>
      </c>
      <c r="V10" s="39"/>
      <c r="W10" s="37">
        <f>SUM(W3:W9)</f>
        <v>289</v>
      </c>
      <c r="X10" s="37">
        <f>SUM(X3:X9)</f>
        <v>394</v>
      </c>
      <c r="Y10" s="37">
        <f>SUM(Y3:Y9)</f>
        <v>355</v>
      </c>
      <c r="Z10" s="37">
        <f>SUM(Z3:Z9)</f>
        <v>395</v>
      </c>
      <c r="AA10" s="38">
        <f>SUM(AA3:AA9)</f>
        <v>1433</v>
      </c>
      <c r="AB10" s="39"/>
      <c r="AC10" s="37">
        <f>SUM(AC3:AC9)</f>
        <v>353</v>
      </c>
      <c r="AD10" s="37">
        <f>SUM(AD3:AD9)</f>
        <v>395</v>
      </c>
      <c r="AE10" s="37">
        <f>SUM(AE3:AE9)</f>
        <v>382</v>
      </c>
      <c r="AF10" s="37">
        <f>SUM(AF3:AF9)</f>
        <v>354</v>
      </c>
      <c r="AG10" s="38">
        <f>SUM(AG3:AG9)</f>
        <v>1484</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7358</v>
      </c>
      <c r="CE10" s="17">
        <f>CD10/CC10</f>
        <v>367.9</v>
      </c>
    </row>
    <row r="11" spans="1:83" ht="15.75" customHeight="1" x14ac:dyDescent="0.25">
      <c r="A11" s="33"/>
      <c r="B11" s="34" t="s">
        <v>33</v>
      </c>
      <c r="C11" s="43"/>
      <c r="D11" s="36">
        <f>SUM(D3:D8)</f>
        <v>55</v>
      </c>
      <c r="E11" s="37">
        <f>E10+$D$11-E9</f>
        <v>439</v>
      </c>
      <c r="F11" s="37">
        <f>F10+$D$11-F9</f>
        <v>459</v>
      </c>
      <c r="G11" s="37">
        <f>G10+$D$11-G9</f>
        <v>409</v>
      </c>
      <c r="H11" s="37">
        <f>H10+$D$11-H9</f>
        <v>441</v>
      </c>
      <c r="I11" s="38">
        <f>SUM(E11:H11)</f>
        <v>1748</v>
      </c>
      <c r="J11" s="36">
        <f>SUM(J3:J8)</f>
        <v>67</v>
      </c>
      <c r="K11" s="37">
        <f>K10+$J$11-K9</f>
        <v>445</v>
      </c>
      <c r="L11" s="37">
        <f>L10+$J$11-L9</f>
        <v>461</v>
      </c>
      <c r="M11" s="37">
        <f>M10+$J$11-M9</f>
        <v>446</v>
      </c>
      <c r="N11" s="37">
        <f>N10+$J$11-N9</f>
        <v>388</v>
      </c>
      <c r="O11" s="38">
        <f>SUM(K11:N11)</f>
        <v>1740</v>
      </c>
      <c r="P11" s="36">
        <f>SUM(P3:P8)</f>
        <v>64</v>
      </c>
      <c r="Q11" s="37">
        <f>Q10+$P$11-Q9</f>
        <v>435</v>
      </c>
      <c r="R11" s="37">
        <f>R10+$P$11-R9</f>
        <v>380</v>
      </c>
      <c r="S11" s="37">
        <f>S10+$P$11-S9</f>
        <v>438</v>
      </c>
      <c r="T11" s="37">
        <f>T10+$P$11-T9</f>
        <v>444</v>
      </c>
      <c r="U11" s="38">
        <f>SUM(Q11:T11)</f>
        <v>1697</v>
      </c>
      <c r="V11" s="36">
        <f>SUM(V3:V8)</f>
        <v>70</v>
      </c>
      <c r="W11" s="37">
        <f>W10+$V$11-W9</f>
        <v>359</v>
      </c>
      <c r="X11" s="37">
        <f>X10+$V$11-X9</f>
        <v>464</v>
      </c>
      <c r="Y11" s="37">
        <f>Y10+$V$11-Y9</f>
        <v>425</v>
      </c>
      <c r="Z11" s="37">
        <f>Z10+$V$11-Z9</f>
        <v>465</v>
      </c>
      <c r="AA11" s="38">
        <f>SUM(W11:Z11)</f>
        <v>1713</v>
      </c>
      <c r="AB11" s="36">
        <f>SUM(AB3:AB8)</f>
        <v>59</v>
      </c>
      <c r="AC11" s="37">
        <f>AC10+$AB$11-AC9</f>
        <v>412</v>
      </c>
      <c r="AD11" s="37">
        <f>AD10+$AB$11-AD9</f>
        <v>454</v>
      </c>
      <c r="AE11" s="37">
        <f>AE10+$AB$11-AE9</f>
        <v>441</v>
      </c>
      <c r="AF11" s="37">
        <f>AF10+$AB$11-AF9</f>
        <v>413</v>
      </c>
      <c r="AG11" s="38">
        <f>SUM(AC11:AF11)</f>
        <v>1720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8618</v>
      </c>
      <c r="CE11" s="17">
        <f>CD11/CC11</f>
        <v>430.9</v>
      </c>
    </row>
    <row r="12" spans="1:83" ht="15.75" customHeight="1" x14ac:dyDescent="0.25">
      <c r="A12" s="33"/>
      <c r="B12" s="34" t="s">
        <v>34</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0</v>
      </c>
      <c r="L12" s="37">
        <f t="shared" si="26"/>
        <v>1</v>
      </c>
      <c r="M12" s="37">
        <f t="shared" si="26"/>
        <v>1</v>
      </c>
      <c r="N12" s="37">
        <f t="shared" si="26"/>
        <v>1</v>
      </c>
      <c r="O12" s="38">
        <f t="shared" si="26"/>
        <v>1</v>
      </c>
      <c r="P12" s="39"/>
      <c r="Q12" s="37">
        <f t="shared" ref="Q12:U13" si="27">IF($P$11&gt;0,IF(Q10=Q130,0.5,IF(Q10&gt;Q130,1,0)),0)</f>
        <v>1</v>
      </c>
      <c r="R12" s="37">
        <f t="shared" si="27"/>
        <v>0</v>
      </c>
      <c r="S12" s="37">
        <f t="shared" si="27"/>
        <v>1</v>
      </c>
      <c r="T12" s="37">
        <f t="shared" si="27"/>
        <v>1</v>
      </c>
      <c r="U12" s="38">
        <f t="shared" si="27"/>
        <v>1</v>
      </c>
      <c r="V12" s="39"/>
      <c r="W12" s="37">
        <f t="shared" ref="W12:AA13" si="28">IF($V$11&gt;0,IF(W10=W36,0.5,IF(W10&gt;W36,1,0)),0)</f>
        <v>0</v>
      </c>
      <c r="X12" s="37">
        <f t="shared" si="28"/>
        <v>1</v>
      </c>
      <c r="Y12" s="37">
        <f t="shared" si="28"/>
        <v>1</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IF($BL$11&gt;0,IF(BM10=BM162,0.5,IF(BM10&gt;BM162,1,0)),0)</f>
        <v>0</v>
      </c>
      <c r="BN12" s="37">
        <f>IF($BL$11&gt;0,IF(BN10=BN162,0.5,IF(BN10&gt;BN162,1,0)),0)</f>
        <v>0</v>
      </c>
      <c r="BO12" s="37">
        <f>IF($BL$11&gt;0,IF(BO10=BO162,0.5,IF(BO10&gt;BO162,1,0)),0)</f>
        <v>0</v>
      </c>
      <c r="BP12" s="37">
        <f>IF($BL$11&gt;0,IF(BP10=BP162,0.5,IF(BP10&gt;BP162,1,0)),0)</f>
        <v>0</v>
      </c>
      <c r="BQ12" s="38">
        <f>IF($BL$11&gt;0,IF(BQ10=BQ162,0.5,IF(BQ10&gt;BQ162,1,0)),0)</f>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1</v>
      </c>
      <c r="G13" s="37">
        <f t="shared" si="25"/>
        <v>1</v>
      </c>
      <c r="H13" s="37">
        <f t="shared" si="25"/>
        <v>1</v>
      </c>
      <c r="I13" s="38">
        <f t="shared" si="25"/>
        <v>1</v>
      </c>
      <c r="J13" s="39"/>
      <c r="K13" s="37">
        <f t="shared" si="26"/>
        <v>0</v>
      </c>
      <c r="L13" s="37">
        <f t="shared" si="26"/>
        <v>1</v>
      </c>
      <c r="M13" s="37">
        <f t="shared" si="26"/>
        <v>1</v>
      </c>
      <c r="N13" s="37">
        <f t="shared" si="26"/>
        <v>0</v>
      </c>
      <c r="O13" s="38">
        <f t="shared" si="26"/>
        <v>1</v>
      </c>
      <c r="P13" s="39"/>
      <c r="Q13" s="37">
        <f t="shared" si="27"/>
        <v>1</v>
      </c>
      <c r="R13" s="37">
        <f t="shared" si="27"/>
        <v>0</v>
      </c>
      <c r="S13" s="37">
        <f t="shared" si="27"/>
        <v>1</v>
      </c>
      <c r="T13" s="37">
        <f t="shared" si="27"/>
        <v>1</v>
      </c>
      <c r="U13" s="38">
        <f t="shared" si="27"/>
        <v>1</v>
      </c>
      <c r="V13" s="39"/>
      <c r="W13" s="37">
        <f t="shared" si="28"/>
        <v>0</v>
      </c>
      <c r="X13" s="37">
        <f t="shared" si="28"/>
        <v>1</v>
      </c>
      <c r="Y13" s="37">
        <f t="shared" si="28"/>
        <v>1</v>
      </c>
      <c r="Z13" s="37">
        <f t="shared" si="28"/>
        <v>0</v>
      </c>
      <c r="AA13" s="38">
        <f t="shared" si="28"/>
        <v>0</v>
      </c>
      <c r="AB13" s="39"/>
      <c r="AC13" s="37">
        <f t="shared" si="29"/>
        <v>0</v>
      </c>
      <c r="AD13" s="37">
        <f t="shared" si="29"/>
        <v>1</v>
      </c>
      <c r="AE13" s="37">
        <f t="shared" si="29"/>
        <v>1</v>
      </c>
      <c r="AF13" s="37">
        <f t="shared" si="29"/>
        <v>0</v>
      </c>
      <c r="AG13" s="38">
        <f t="shared" si="29"/>
        <v>1</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IF($BL$11&gt;0,IF(BM11=BM163,0.5,IF(BM11&gt;BM163,1,0)),0)</f>
        <v>0</v>
      </c>
      <c r="BN13" s="37">
        <f>IF($BL$11&gt;0,IF(BN11=BN163,0.5,IF(BN11&gt;BN163,1,0)),0)</f>
        <v>0</v>
      </c>
      <c r="BO13" s="37">
        <f>IF($BL$11&gt;0,IF(BO11=BO163,0.5,IF(BO11&gt;BO163,1,0)),0)</f>
        <v>0</v>
      </c>
      <c r="BP13" s="37">
        <f>IF($BL$11&gt;0,IF(BP11=BP163,0.5,IF(BP11&gt;BP163,1,0)),0)</f>
        <v>0</v>
      </c>
      <c r="BQ13" s="38">
        <f>IF($BL$11&gt;0,IF(BQ11=BQ163,0.5,IF(BQ11&gt;BQ163,1,0)),0)</f>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10</v>
      </c>
      <c r="J14" s="56"/>
      <c r="K14" s="57"/>
      <c r="L14" s="57"/>
      <c r="M14" s="57"/>
      <c r="N14" s="57"/>
      <c r="O14" s="58">
        <f>SUM(K12+L12+M12+N12+O12+K13+L13+M13+N13+O13)</f>
        <v>7</v>
      </c>
      <c r="P14" s="56"/>
      <c r="Q14" s="57"/>
      <c r="R14" s="57"/>
      <c r="S14" s="57"/>
      <c r="T14" s="57"/>
      <c r="U14" s="58">
        <f>SUM(Q12+R12+S12+T12+U12+Q13+R13+S13+T13+U13)</f>
        <v>8</v>
      </c>
      <c r="V14" s="56"/>
      <c r="W14" s="57"/>
      <c r="X14" s="57"/>
      <c r="Y14" s="57"/>
      <c r="Z14" s="57"/>
      <c r="AA14" s="58">
        <f>SUM(W12+X12+Y12+Z12+AA12+W13+X13+Y13+Z13+AA13)</f>
        <v>6</v>
      </c>
      <c r="AB14" s="56"/>
      <c r="AC14" s="57"/>
      <c r="AD14" s="57"/>
      <c r="AE14" s="57"/>
      <c r="AF14" s="57"/>
      <c r="AG14" s="58">
        <f>SUM(AC12+AD12+AE12+AF12+AG12+AC13+AD13+AE13+AF13+AG13)</f>
        <v>6</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09" t="s">
        <v>50</v>
      </c>
      <c r="C15" s="110"/>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55</v>
      </c>
      <c r="C16" s="35" t="s">
        <v>48</v>
      </c>
      <c r="D16" s="36"/>
      <c r="E16" s="37"/>
      <c r="F16" s="37"/>
      <c r="G16" s="37"/>
      <c r="H16" s="37"/>
      <c r="I16" s="38">
        <f t="shared" ref="I16:I22" si="35">SUM(E16:H16)</f>
        <v>0</v>
      </c>
      <c r="J16" s="39"/>
      <c r="K16" s="40"/>
      <c r="L16" s="40"/>
      <c r="M16" s="40"/>
      <c r="N16" s="40"/>
      <c r="O16" s="38">
        <f t="shared" ref="O16:O22" si="36">SUM(K16:N16)</f>
        <v>0</v>
      </c>
      <c r="P16" s="39"/>
      <c r="Q16" s="40"/>
      <c r="R16" s="40"/>
      <c r="S16" s="40"/>
      <c r="T16" s="40"/>
      <c r="U16" s="38">
        <f t="shared" ref="U16:U22" si="37">SUM(Q16:T16)</f>
        <v>0</v>
      </c>
      <c r="V16" s="39"/>
      <c r="W16" s="40"/>
      <c r="X16" s="40"/>
      <c r="Y16" s="40"/>
      <c r="Z16" s="40"/>
      <c r="AA16" s="38">
        <f t="shared" ref="AA16:AA22" si="38">SUM(W16:Z16)</f>
        <v>0</v>
      </c>
      <c r="AB16" s="39"/>
      <c r="AC16" s="40"/>
      <c r="AD16" s="40"/>
      <c r="AE16" s="40"/>
      <c r="AF16" s="40"/>
      <c r="AG16" s="38">
        <f t="shared" ref="AG16:AG22" si="39">SUM(AC16:AF16)</f>
        <v>0</v>
      </c>
      <c r="AH16" s="39"/>
      <c r="AI16" s="40"/>
      <c r="AJ16" s="40"/>
      <c r="AK16" s="40"/>
      <c r="AL16" s="40"/>
      <c r="AM16" s="38">
        <f t="shared" ref="AM16:AM22" si="40">SUM(AI16:AL16)</f>
        <v>0</v>
      </c>
      <c r="AN16" s="39"/>
      <c r="AO16" s="40"/>
      <c r="AP16" s="40"/>
      <c r="AQ16" s="40"/>
      <c r="AR16" s="40"/>
      <c r="AS16" s="38">
        <f t="shared" ref="AS16:AS22" si="41">SUM(AO16:AR16)</f>
        <v>0</v>
      </c>
      <c r="AT16" s="39"/>
      <c r="AU16" s="40"/>
      <c r="AV16" s="40"/>
      <c r="AW16" s="40"/>
      <c r="AX16" s="40"/>
      <c r="AY16" s="38">
        <f t="shared" ref="AY16:AY22" si="42">SUM(AU16:AX16)</f>
        <v>0</v>
      </c>
      <c r="AZ16" s="39"/>
      <c r="BA16" s="40"/>
      <c r="BB16" s="40"/>
      <c r="BC16" s="40"/>
      <c r="BD16" s="40"/>
      <c r="BE16" s="38">
        <f t="shared" ref="BE16:BE22" si="43">SUM(BA16:BD16)</f>
        <v>0</v>
      </c>
      <c r="BF16" s="39"/>
      <c r="BG16" s="40"/>
      <c r="BH16" s="40"/>
      <c r="BI16" s="40"/>
      <c r="BJ16" s="40"/>
      <c r="BK16" s="38">
        <f t="shared" ref="BK16:BK22" si="44">SUM(BG16:BJ16)</f>
        <v>0</v>
      </c>
      <c r="BL16" s="39"/>
      <c r="BM16" s="40"/>
      <c r="BN16" s="40"/>
      <c r="BO16" s="40"/>
      <c r="BP16" s="40"/>
      <c r="BQ16" s="38">
        <f t="shared" ref="BQ16:BQ22" si="45">SUM(BM16:BP16)</f>
        <v>0</v>
      </c>
      <c r="BR16" s="41">
        <f t="shared" ref="BR16:BR21" si="46">SUM((IF(E16&gt;0,1,0)+(IF(F16&gt;0,1,0)+(IF(G16&gt;0,1,0)+(IF(H16&gt;0,1,0))))))</f>
        <v>0</v>
      </c>
      <c r="BS16" s="17">
        <f t="shared" ref="BS16:BS21" si="47">SUM((IF(K16&gt;0,1,0)+(IF(L16&gt;0,1,0)+(IF(M16&gt;0,1,0)+(IF(N16&gt;0,1,0))))))</f>
        <v>0</v>
      </c>
      <c r="BT16" s="17">
        <f t="shared" ref="BT16:BT21" si="48">SUM((IF(Q16&gt;0,1,0)+(IF(R16&gt;0,1,0)+(IF(S16&gt;0,1,0)+(IF(T16&gt;0,1,0))))))</f>
        <v>0</v>
      </c>
      <c r="BU16" s="17">
        <f t="shared" ref="BU16:BU21" si="49">SUM((IF(W16&gt;0,1,0)+(IF(X16&gt;0,1,0)+(IF(Y16&gt;0,1,0)+(IF(Z16&gt;0,1,0))))))</f>
        <v>0</v>
      </c>
      <c r="BV16" s="17">
        <f t="shared" ref="BV16:BV21" si="50">SUM((IF(AC16&gt;0,1,0)+(IF(AD16&gt;0,1,0)+(IF(AE16&gt;0,1,0)+(IF(AF16&gt;0,1,0))))))</f>
        <v>0</v>
      </c>
      <c r="BW16" s="17">
        <f t="shared" ref="BW16:BW21" si="51">SUM((IF(AI16&gt;0,1,0)+(IF(AJ16&gt;0,1,0)+(IF(AK16&gt;0,1,0)+(IF(AL16&gt;0,1,0))))))</f>
        <v>0</v>
      </c>
      <c r="BX16" s="17">
        <f t="shared" ref="BX16:BX21" si="52">SUM((IF(AO16&gt;0,1,0)+(IF(AP16&gt;0,1,0)+(IF(AQ16&gt;0,1,0)+(IF(AR16&gt;0,1,0))))))</f>
        <v>0</v>
      </c>
      <c r="BY16" s="17">
        <f t="shared" ref="BY16:BY21" si="53">SUM((IF(AU16&gt;0,1,0)+(IF(AV16&gt;0,1,0)+(IF(AW16&gt;0,1,0)+(IF(AX16&gt;0,1,0))))))</f>
        <v>0</v>
      </c>
      <c r="BZ16" s="17">
        <f t="shared" ref="BZ16:BZ21" si="54">SUM((IF(BA16&gt;0,1,0)+(IF(BB16&gt;0,1,0)+(IF(BC16&gt;0,1,0)+(IF(BD16&gt;0,1,0))))))</f>
        <v>0</v>
      </c>
      <c r="CA16" s="17">
        <f t="shared" ref="CA16:CA21" si="55">SUM((IF(BG16&gt;0,1,0)+(IF(BH16&gt;0,1,0)+(IF(BI16&gt;0,1,0)+(IF(BJ16&gt;0,1,0))))))</f>
        <v>0</v>
      </c>
      <c r="CB16" s="17">
        <f t="shared" ref="CB16:CB21" si="56">SUM((IF(BM16&gt;0,1,0)+(IF(BN16&gt;0,1,0)+(IF(BO16&gt;0,1,0)+(IF(BP16&gt;0,1,0))))))</f>
        <v>0</v>
      </c>
      <c r="CC16" s="17">
        <f t="shared" ref="CC16:CC21" si="57">SUM(BR16:CB16)</f>
        <v>0</v>
      </c>
      <c r="CD16" s="17">
        <f t="shared" ref="CD16:CD21" si="58">I16+O16+U16+AA16+AG16+AM16+AS16+AY16+BE16+BK16+BQ16</f>
        <v>0</v>
      </c>
      <c r="CE16" s="17" t="e">
        <f t="shared" ref="CE16:CE21" si="59">CD16/CC16</f>
        <v>#DIV/0!</v>
      </c>
    </row>
    <row r="17" spans="1:83" ht="15.75" customHeight="1" x14ac:dyDescent="0.25">
      <c r="A17" s="33"/>
      <c r="B17" s="34" t="s">
        <v>56</v>
      </c>
      <c r="C17" s="35" t="s">
        <v>57</v>
      </c>
      <c r="D17" s="36"/>
      <c r="E17" s="37"/>
      <c r="F17" s="37"/>
      <c r="G17" s="37"/>
      <c r="H17" s="37"/>
      <c r="I17" s="38">
        <f t="shared" si="35"/>
        <v>0</v>
      </c>
      <c r="J17" s="39">
        <v>24</v>
      </c>
      <c r="K17" s="40">
        <v>160</v>
      </c>
      <c r="L17" s="40">
        <v>173</v>
      </c>
      <c r="M17" s="40">
        <v>187</v>
      </c>
      <c r="N17" s="40">
        <v>214</v>
      </c>
      <c r="O17" s="38">
        <f t="shared" si="36"/>
        <v>734</v>
      </c>
      <c r="P17" s="39">
        <v>24</v>
      </c>
      <c r="Q17" s="40">
        <v>193</v>
      </c>
      <c r="R17" s="40">
        <v>201</v>
      </c>
      <c r="S17" s="40">
        <v>194</v>
      </c>
      <c r="T17" s="40">
        <v>213</v>
      </c>
      <c r="U17" s="38">
        <f t="shared" si="37"/>
        <v>801</v>
      </c>
      <c r="V17" s="39">
        <v>23</v>
      </c>
      <c r="W17" s="40">
        <v>180</v>
      </c>
      <c r="X17" s="40">
        <v>178</v>
      </c>
      <c r="Y17" s="40">
        <v>158</v>
      </c>
      <c r="Z17" s="40">
        <v>209</v>
      </c>
      <c r="AA17" s="38">
        <f t="shared" si="38"/>
        <v>725</v>
      </c>
      <c r="AB17" s="39"/>
      <c r="AC17" s="40"/>
      <c r="AD17" s="40"/>
      <c r="AE17" s="40"/>
      <c r="AF17" s="40"/>
      <c r="AG17" s="38">
        <f t="shared" si="39"/>
        <v>0</v>
      </c>
      <c r="AH17" s="39"/>
      <c r="AI17" s="40"/>
      <c r="AJ17" s="40"/>
      <c r="AK17" s="40"/>
      <c r="AL17" s="40"/>
      <c r="AM17" s="38">
        <f t="shared" si="40"/>
        <v>0</v>
      </c>
      <c r="AN17" s="39"/>
      <c r="AO17" s="40"/>
      <c r="AP17" s="40"/>
      <c r="AQ17" s="40"/>
      <c r="AR17" s="40"/>
      <c r="AS17" s="38">
        <f t="shared" si="41"/>
        <v>0</v>
      </c>
      <c r="AT17" s="39"/>
      <c r="AU17" s="40"/>
      <c r="AV17" s="40"/>
      <c r="AW17" s="40"/>
      <c r="AX17" s="40"/>
      <c r="AY17" s="38">
        <f t="shared" si="42"/>
        <v>0</v>
      </c>
      <c r="AZ17" s="39"/>
      <c r="BA17" s="40"/>
      <c r="BB17" s="40"/>
      <c r="BC17" s="40"/>
      <c r="BD17" s="40"/>
      <c r="BE17" s="38">
        <f t="shared" si="43"/>
        <v>0</v>
      </c>
      <c r="BF17" s="39"/>
      <c r="BG17" s="40"/>
      <c r="BH17" s="40"/>
      <c r="BI17" s="40"/>
      <c r="BJ17" s="40"/>
      <c r="BK17" s="38">
        <f t="shared" si="44"/>
        <v>0</v>
      </c>
      <c r="BL17" s="39"/>
      <c r="BM17" s="40"/>
      <c r="BN17" s="40"/>
      <c r="BO17" s="40"/>
      <c r="BP17" s="40"/>
      <c r="BQ17" s="38">
        <f t="shared" si="45"/>
        <v>0</v>
      </c>
      <c r="BR17" s="41">
        <f t="shared" si="46"/>
        <v>0</v>
      </c>
      <c r="BS17" s="17">
        <f t="shared" si="47"/>
        <v>4</v>
      </c>
      <c r="BT17" s="17">
        <f t="shared" si="48"/>
        <v>4</v>
      </c>
      <c r="BU17" s="17">
        <f t="shared" si="49"/>
        <v>4</v>
      </c>
      <c r="BV17" s="17">
        <f t="shared" si="50"/>
        <v>0</v>
      </c>
      <c r="BW17" s="17">
        <f t="shared" si="51"/>
        <v>0</v>
      </c>
      <c r="BX17" s="17">
        <f t="shared" si="52"/>
        <v>0</v>
      </c>
      <c r="BY17" s="17">
        <f t="shared" si="53"/>
        <v>0</v>
      </c>
      <c r="BZ17" s="17">
        <f t="shared" si="54"/>
        <v>0</v>
      </c>
      <c r="CA17" s="17">
        <f t="shared" si="55"/>
        <v>0</v>
      </c>
      <c r="CB17" s="17">
        <f t="shared" si="56"/>
        <v>0</v>
      </c>
      <c r="CC17" s="17">
        <f t="shared" si="57"/>
        <v>12</v>
      </c>
      <c r="CD17" s="17">
        <f t="shared" si="58"/>
        <v>2260</v>
      </c>
      <c r="CE17" s="17">
        <f t="shared" si="59"/>
        <v>188.33333333333334</v>
      </c>
    </row>
    <row r="18" spans="1:83" ht="15.75" customHeight="1" x14ac:dyDescent="0.25">
      <c r="A18" s="33"/>
      <c r="B18" s="42" t="s">
        <v>103</v>
      </c>
      <c r="C18" s="43" t="s">
        <v>104</v>
      </c>
      <c r="D18" s="39">
        <v>30</v>
      </c>
      <c r="E18" s="40">
        <v>173</v>
      </c>
      <c r="F18" s="40">
        <v>192</v>
      </c>
      <c r="G18" s="40">
        <v>182</v>
      </c>
      <c r="H18" s="40">
        <v>142</v>
      </c>
      <c r="I18" s="38">
        <f t="shared" si="35"/>
        <v>689</v>
      </c>
      <c r="J18" s="39"/>
      <c r="K18" s="40"/>
      <c r="L18" s="40"/>
      <c r="M18" s="40"/>
      <c r="N18" s="40"/>
      <c r="O18" s="38">
        <f t="shared" si="36"/>
        <v>0</v>
      </c>
      <c r="P18" s="39"/>
      <c r="Q18" s="40"/>
      <c r="R18" s="40"/>
      <c r="S18" s="40"/>
      <c r="T18" s="40"/>
      <c r="U18" s="38">
        <f t="shared" si="37"/>
        <v>0</v>
      </c>
      <c r="V18" s="39"/>
      <c r="W18" s="40"/>
      <c r="X18" s="40"/>
      <c r="Y18" s="40"/>
      <c r="Z18" s="40"/>
      <c r="AA18" s="38">
        <f t="shared" si="38"/>
        <v>0</v>
      </c>
      <c r="AB18" s="39">
        <v>32</v>
      </c>
      <c r="AC18" s="40">
        <v>116</v>
      </c>
      <c r="AD18" s="40">
        <v>147</v>
      </c>
      <c r="AE18" s="40">
        <v>132</v>
      </c>
      <c r="AF18" s="40">
        <v>189</v>
      </c>
      <c r="AG18" s="38">
        <f t="shared" si="39"/>
        <v>584</v>
      </c>
      <c r="AH18" s="39"/>
      <c r="AI18" s="40"/>
      <c r="AJ18" s="40"/>
      <c r="AK18" s="40"/>
      <c r="AL18" s="40"/>
      <c r="AM18" s="38">
        <f t="shared" si="40"/>
        <v>0</v>
      </c>
      <c r="AN18" s="39"/>
      <c r="AO18" s="40"/>
      <c r="AP18" s="40"/>
      <c r="AQ18" s="40"/>
      <c r="AR18" s="40"/>
      <c r="AS18" s="38">
        <f t="shared" si="41"/>
        <v>0</v>
      </c>
      <c r="AT18" s="39"/>
      <c r="AU18" s="40"/>
      <c r="AV18" s="40"/>
      <c r="AW18" s="40"/>
      <c r="AX18" s="40"/>
      <c r="AY18" s="38">
        <f t="shared" si="42"/>
        <v>0</v>
      </c>
      <c r="AZ18" s="39"/>
      <c r="BA18" s="40"/>
      <c r="BB18" s="40"/>
      <c r="BC18" s="40"/>
      <c r="BD18" s="40"/>
      <c r="BE18" s="38">
        <f t="shared" si="43"/>
        <v>0</v>
      </c>
      <c r="BF18" s="39"/>
      <c r="BG18" s="40"/>
      <c r="BH18" s="40"/>
      <c r="BI18" s="40"/>
      <c r="BJ18" s="40"/>
      <c r="BK18" s="38">
        <f t="shared" si="44"/>
        <v>0</v>
      </c>
      <c r="BL18" s="39"/>
      <c r="BM18" s="40"/>
      <c r="BN18" s="40"/>
      <c r="BO18" s="40"/>
      <c r="BP18" s="40"/>
      <c r="BQ18" s="38">
        <f t="shared" si="45"/>
        <v>0</v>
      </c>
      <c r="BR18" s="41">
        <f t="shared" si="46"/>
        <v>4</v>
      </c>
      <c r="BS18" s="17">
        <f t="shared" si="47"/>
        <v>0</v>
      </c>
      <c r="BT18" s="17">
        <f t="shared" si="48"/>
        <v>0</v>
      </c>
      <c r="BU18" s="17">
        <f t="shared" si="49"/>
        <v>0</v>
      </c>
      <c r="BV18" s="17">
        <f t="shared" si="50"/>
        <v>4</v>
      </c>
      <c r="BW18" s="17">
        <f t="shared" si="51"/>
        <v>0</v>
      </c>
      <c r="BX18" s="17">
        <f t="shared" si="52"/>
        <v>0</v>
      </c>
      <c r="BY18" s="17">
        <f t="shared" si="53"/>
        <v>0</v>
      </c>
      <c r="BZ18" s="17">
        <f t="shared" si="54"/>
        <v>0</v>
      </c>
      <c r="CA18" s="17">
        <f t="shared" si="55"/>
        <v>0</v>
      </c>
      <c r="CB18" s="17">
        <f t="shared" si="56"/>
        <v>0</v>
      </c>
      <c r="CC18" s="17">
        <f t="shared" si="57"/>
        <v>8</v>
      </c>
      <c r="CD18" s="17">
        <f t="shared" si="58"/>
        <v>1273</v>
      </c>
      <c r="CE18" s="19">
        <f t="shared" si="59"/>
        <v>159.125</v>
      </c>
    </row>
    <row r="19" spans="1:83" ht="15.75" customHeight="1" x14ac:dyDescent="0.25">
      <c r="A19" s="33"/>
      <c r="B19" s="42" t="s">
        <v>118</v>
      </c>
      <c r="C19" s="43" t="s">
        <v>75</v>
      </c>
      <c r="D19" s="39"/>
      <c r="E19" s="40"/>
      <c r="F19" s="40"/>
      <c r="G19" s="40"/>
      <c r="H19" s="40"/>
      <c r="I19" s="38">
        <f t="shared" si="35"/>
        <v>0</v>
      </c>
      <c r="J19" s="39"/>
      <c r="K19" s="40"/>
      <c r="L19" s="40"/>
      <c r="M19" s="40"/>
      <c r="N19" s="40"/>
      <c r="O19" s="38">
        <f t="shared" si="36"/>
        <v>0</v>
      </c>
      <c r="P19" s="39"/>
      <c r="Q19" s="40"/>
      <c r="R19" s="40"/>
      <c r="S19" s="40"/>
      <c r="T19" s="40"/>
      <c r="U19" s="38">
        <f t="shared" si="37"/>
        <v>0</v>
      </c>
      <c r="V19" s="39"/>
      <c r="W19" s="40"/>
      <c r="X19" s="40"/>
      <c r="Y19" s="40"/>
      <c r="Z19" s="40"/>
      <c r="AA19" s="38">
        <f t="shared" si="38"/>
        <v>0</v>
      </c>
      <c r="AB19" s="39"/>
      <c r="AC19" s="40"/>
      <c r="AD19" s="40"/>
      <c r="AE19" s="40"/>
      <c r="AF19" s="40"/>
      <c r="AG19" s="38">
        <f t="shared" si="39"/>
        <v>0</v>
      </c>
      <c r="AH19" s="39"/>
      <c r="AI19" s="40"/>
      <c r="AJ19" s="40"/>
      <c r="AK19" s="40"/>
      <c r="AL19" s="40"/>
      <c r="AM19" s="38">
        <f t="shared" si="40"/>
        <v>0</v>
      </c>
      <c r="AN19" s="39"/>
      <c r="AO19" s="40"/>
      <c r="AP19" s="40"/>
      <c r="AQ19" s="40"/>
      <c r="AR19" s="40"/>
      <c r="AS19" s="38">
        <f t="shared" si="41"/>
        <v>0</v>
      </c>
      <c r="AT19" s="39"/>
      <c r="AU19" s="40"/>
      <c r="AV19" s="40"/>
      <c r="AW19" s="40"/>
      <c r="AX19" s="40"/>
      <c r="AY19" s="38">
        <f t="shared" si="42"/>
        <v>0</v>
      </c>
      <c r="AZ19" s="39"/>
      <c r="BA19" s="40"/>
      <c r="BB19" s="40"/>
      <c r="BC19" s="40"/>
      <c r="BD19" s="40"/>
      <c r="BE19" s="38">
        <f t="shared" si="43"/>
        <v>0</v>
      </c>
      <c r="BF19" s="39"/>
      <c r="BG19" s="40"/>
      <c r="BH19" s="40"/>
      <c r="BI19" s="40"/>
      <c r="BJ19" s="40"/>
      <c r="BK19" s="38">
        <f t="shared" si="44"/>
        <v>0</v>
      </c>
      <c r="BL19" s="39"/>
      <c r="BM19" s="40"/>
      <c r="BN19" s="40"/>
      <c r="BO19" s="40"/>
      <c r="BP19" s="40"/>
      <c r="BQ19" s="38">
        <f t="shared" si="45"/>
        <v>0</v>
      </c>
      <c r="BR19" s="41">
        <f t="shared" si="46"/>
        <v>0</v>
      </c>
      <c r="BS19" s="17">
        <f t="shared" si="47"/>
        <v>0</v>
      </c>
      <c r="BT19" s="17">
        <f t="shared" si="48"/>
        <v>0</v>
      </c>
      <c r="BU19" s="17">
        <f t="shared" si="49"/>
        <v>0</v>
      </c>
      <c r="BV19" s="17">
        <f t="shared" si="50"/>
        <v>0</v>
      </c>
      <c r="BW19" s="17">
        <f t="shared" si="51"/>
        <v>0</v>
      </c>
      <c r="BX19" s="17">
        <f t="shared" si="52"/>
        <v>0</v>
      </c>
      <c r="BY19" s="17">
        <f t="shared" si="53"/>
        <v>0</v>
      </c>
      <c r="BZ19" s="17">
        <f t="shared" si="54"/>
        <v>0</v>
      </c>
      <c r="CA19" s="17">
        <f t="shared" si="55"/>
        <v>0</v>
      </c>
      <c r="CB19" s="17">
        <f t="shared" si="56"/>
        <v>0</v>
      </c>
      <c r="CC19" s="17">
        <f t="shared" si="57"/>
        <v>0</v>
      </c>
      <c r="CD19" s="17">
        <f t="shared" si="58"/>
        <v>0</v>
      </c>
      <c r="CE19" s="19" t="e">
        <f t="shared" si="59"/>
        <v>#DIV/0!</v>
      </c>
    </row>
    <row r="20" spans="1:83" ht="15.75" customHeight="1" x14ac:dyDescent="0.25">
      <c r="A20" s="33"/>
      <c r="B20" s="42" t="s">
        <v>119</v>
      </c>
      <c r="C20" s="43" t="s">
        <v>120</v>
      </c>
      <c r="D20" s="39">
        <v>25</v>
      </c>
      <c r="E20" s="40">
        <v>165</v>
      </c>
      <c r="F20" s="40">
        <v>167</v>
      </c>
      <c r="G20" s="40">
        <v>170</v>
      </c>
      <c r="H20" s="40">
        <v>156</v>
      </c>
      <c r="I20" s="38">
        <f t="shared" si="35"/>
        <v>658</v>
      </c>
      <c r="J20" s="39">
        <v>39</v>
      </c>
      <c r="K20" s="40">
        <v>196</v>
      </c>
      <c r="L20" s="40">
        <v>182</v>
      </c>
      <c r="M20" s="40">
        <v>159</v>
      </c>
      <c r="N20" s="40">
        <v>138</v>
      </c>
      <c r="O20" s="38">
        <f t="shared" si="36"/>
        <v>675</v>
      </c>
      <c r="P20" s="39">
        <v>37</v>
      </c>
      <c r="Q20" s="40">
        <v>160</v>
      </c>
      <c r="R20" s="40">
        <v>183</v>
      </c>
      <c r="S20" s="40">
        <v>155</v>
      </c>
      <c r="T20" s="40">
        <v>177</v>
      </c>
      <c r="U20" s="38">
        <f t="shared" si="37"/>
        <v>675</v>
      </c>
      <c r="V20" s="39">
        <v>37</v>
      </c>
      <c r="W20" s="40">
        <v>167</v>
      </c>
      <c r="X20" s="40">
        <v>166</v>
      </c>
      <c r="Y20" s="40">
        <v>173</v>
      </c>
      <c r="Z20" s="40">
        <v>215</v>
      </c>
      <c r="AA20" s="38">
        <f t="shared" si="38"/>
        <v>721</v>
      </c>
      <c r="AB20" s="39">
        <v>35</v>
      </c>
      <c r="AC20" s="40">
        <v>139</v>
      </c>
      <c r="AD20" s="40">
        <v>213</v>
      </c>
      <c r="AE20" s="40">
        <v>184</v>
      </c>
      <c r="AF20" s="40">
        <v>186</v>
      </c>
      <c r="AG20" s="38">
        <f t="shared" si="39"/>
        <v>722</v>
      </c>
      <c r="AH20" s="39"/>
      <c r="AI20" s="40"/>
      <c r="AJ20" s="40"/>
      <c r="AK20" s="40"/>
      <c r="AL20" s="40"/>
      <c r="AM20" s="38">
        <f t="shared" si="40"/>
        <v>0</v>
      </c>
      <c r="AN20" s="39"/>
      <c r="AO20" s="40"/>
      <c r="AP20" s="40"/>
      <c r="AQ20" s="40"/>
      <c r="AR20" s="40"/>
      <c r="AS20" s="38">
        <f t="shared" si="41"/>
        <v>0</v>
      </c>
      <c r="AT20" s="39"/>
      <c r="AU20" s="40"/>
      <c r="AV20" s="40"/>
      <c r="AW20" s="40"/>
      <c r="AX20" s="40"/>
      <c r="AY20" s="38">
        <f t="shared" si="42"/>
        <v>0</v>
      </c>
      <c r="AZ20" s="39"/>
      <c r="BA20" s="40"/>
      <c r="BB20" s="40"/>
      <c r="BC20" s="40"/>
      <c r="BD20" s="40"/>
      <c r="BE20" s="38">
        <f t="shared" si="43"/>
        <v>0</v>
      </c>
      <c r="BF20" s="39"/>
      <c r="BG20" s="40"/>
      <c r="BH20" s="40"/>
      <c r="BI20" s="40"/>
      <c r="BJ20" s="40"/>
      <c r="BK20" s="38">
        <f t="shared" si="44"/>
        <v>0</v>
      </c>
      <c r="BL20" s="39"/>
      <c r="BM20" s="40"/>
      <c r="BN20" s="40"/>
      <c r="BO20" s="40"/>
      <c r="BP20" s="40"/>
      <c r="BQ20" s="38">
        <f t="shared" si="45"/>
        <v>0</v>
      </c>
      <c r="BR20" s="41">
        <f t="shared" si="46"/>
        <v>4</v>
      </c>
      <c r="BS20" s="17">
        <f t="shared" si="47"/>
        <v>4</v>
      </c>
      <c r="BT20" s="17">
        <f t="shared" si="48"/>
        <v>4</v>
      </c>
      <c r="BU20" s="17">
        <f t="shared" si="49"/>
        <v>4</v>
      </c>
      <c r="BV20" s="17">
        <f t="shared" si="50"/>
        <v>4</v>
      </c>
      <c r="BW20" s="17">
        <f t="shared" si="51"/>
        <v>0</v>
      </c>
      <c r="BX20" s="17">
        <f t="shared" si="52"/>
        <v>0</v>
      </c>
      <c r="BY20" s="17">
        <f t="shared" si="53"/>
        <v>0</v>
      </c>
      <c r="BZ20" s="17">
        <f t="shared" si="54"/>
        <v>0</v>
      </c>
      <c r="CA20" s="17">
        <f t="shared" si="55"/>
        <v>0</v>
      </c>
      <c r="CB20" s="17">
        <f t="shared" si="56"/>
        <v>0</v>
      </c>
      <c r="CC20" s="17">
        <f t="shared" si="57"/>
        <v>20</v>
      </c>
      <c r="CD20" s="17">
        <f t="shared" si="58"/>
        <v>3451</v>
      </c>
      <c r="CE20" s="19">
        <f t="shared" si="59"/>
        <v>172.55</v>
      </c>
    </row>
    <row r="21" spans="1:83" ht="15.75" x14ac:dyDescent="0.25">
      <c r="A21" s="33"/>
      <c r="B21" s="42">
        <v>6</v>
      </c>
      <c r="C21" s="43"/>
      <c r="D21" s="39"/>
      <c r="E21" s="40"/>
      <c r="F21" s="40"/>
      <c r="G21" s="40"/>
      <c r="H21" s="40"/>
      <c r="I21" s="38">
        <f t="shared" si="35"/>
        <v>0</v>
      </c>
      <c r="J21" s="39"/>
      <c r="K21" s="40"/>
      <c r="L21" s="40"/>
      <c r="M21" s="40"/>
      <c r="N21" s="40"/>
      <c r="O21" s="38">
        <f t="shared" si="36"/>
        <v>0</v>
      </c>
      <c r="P21" s="39"/>
      <c r="Q21" s="40"/>
      <c r="R21" s="40"/>
      <c r="S21" s="40"/>
      <c r="T21" s="40"/>
      <c r="U21" s="38">
        <f t="shared" si="37"/>
        <v>0</v>
      </c>
      <c r="V21" s="39"/>
      <c r="W21" s="40"/>
      <c r="X21" s="40"/>
      <c r="Y21" s="40"/>
      <c r="Z21" s="40"/>
      <c r="AA21" s="38">
        <f t="shared" si="38"/>
        <v>0</v>
      </c>
      <c r="AB21" s="39"/>
      <c r="AC21" s="40"/>
      <c r="AD21" s="40"/>
      <c r="AE21" s="40"/>
      <c r="AF21" s="40"/>
      <c r="AG21" s="38">
        <f t="shared" si="39"/>
        <v>0</v>
      </c>
      <c r="AH21" s="39"/>
      <c r="AI21" s="40"/>
      <c r="AJ21" s="40"/>
      <c r="AK21" s="40"/>
      <c r="AL21" s="40"/>
      <c r="AM21" s="38">
        <f t="shared" si="40"/>
        <v>0</v>
      </c>
      <c r="AN21" s="39"/>
      <c r="AO21" s="40"/>
      <c r="AP21" s="40"/>
      <c r="AQ21" s="40"/>
      <c r="AR21" s="40"/>
      <c r="AS21" s="38">
        <f t="shared" si="41"/>
        <v>0</v>
      </c>
      <c r="AT21" s="39"/>
      <c r="AU21" s="40"/>
      <c r="AV21" s="40"/>
      <c r="AW21" s="40"/>
      <c r="AX21" s="40"/>
      <c r="AY21" s="38">
        <f t="shared" si="42"/>
        <v>0</v>
      </c>
      <c r="AZ21" s="39"/>
      <c r="BA21" s="40"/>
      <c r="BB21" s="40"/>
      <c r="BC21" s="40"/>
      <c r="BD21" s="40"/>
      <c r="BE21" s="38">
        <f t="shared" si="43"/>
        <v>0</v>
      </c>
      <c r="BF21" s="39"/>
      <c r="BG21" s="40"/>
      <c r="BH21" s="40"/>
      <c r="BI21" s="40"/>
      <c r="BJ21" s="40"/>
      <c r="BK21" s="38">
        <f t="shared" si="44"/>
        <v>0</v>
      </c>
      <c r="BL21" s="39"/>
      <c r="BM21" s="40"/>
      <c r="BN21" s="40"/>
      <c r="BO21" s="40"/>
      <c r="BP21" s="40"/>
      <c r="BQ21" s="38">
        <f t="shared" si="45"/>
        <v>0</v>
      </c>
      <c r="BR21" s="41">
        <f t="shared" si="46"/>
        <v>0</v>
      </c>
      <c r="BS21" s="17">
        <f t="shared" si="47"/>
        <v>0</v>
      </c>
      <c r="BT21" s="17">
        <f t="shared" si="48"/>
        <v>0</v>
      </c>
      <c r="BU21" s="17">
        <f t="shared" si="49"/>
        <v>0</v>
      </c>
      <c r="BV21" s="17">
        <f t="shared" si="50"/>
        <v>0</v>
      </c>
      <c r="BW21" s="17">
        <f t="shared" si="51"/>
        <v>0</v>
      </c>
      <c r="BX21" s="17">
        <f t="shared" si="52"/>
        <v>0</v>
      </c>
      <c r="BY21" s="17">
        <f t="shared" si="53"/>
        <v>0</v>
      </c>
      <c r="BZ21" s="17">
        <f t="shared" si="54"/>
        <v>0</v>
      </c>
      <c r="CA21" s="17">
        <f t="shared" si="55"/>
        <v>0</v>
      </c>
      <c r="CB21" s="17">
        <f t="shared" si="56"/>
        <v>0</v>
      </c>
      <c r="CC21" s="17">
        <f t="shared" si="57"/>
        <v>0</v>
      </c>
      <c r="CD21" s="17">
        <f t="shared" si="58"/>
        <v>0</v>
      </c>
      <c r="CE21" s="19" t="e">
        <f t="shared" si="59"/>
        <v>#DIV/0!</v>
      </c>
    </row>
    <row r="22" spans="1:83" ht="15.75" x14ac:dyDescent="0.25">
      <c r="A22" s="44"/>
      <c r="B22" s="45" t="s">
        <v>31</v>
      </c>
      <c r="C22" s="46"/>
      <c r="D22" s="47"/>
      <c r="E22" s="48"/>
      <c r="F22" s="48"/>
      <c r="G22" s="48"/>
      <c r="H22" s="48"/>
      <c r="I22" s="49">
        <f t="shared" si="35"/>
        <v>0</v>
      </c>
      <c r="J22" s="47"/>
      <c r="K22" s="48"/>
      <c r="L22" s="48"/>
      <c r="M22" s="48"/>
      <c r="N22" s="48"/>
      <c r="O22" s="49">
        <f t="shared" si="36"/>
        <v>0</v>
      </c>
      <c r="P22" s="47"/>
      <c r="Q22" s="48"/>
      <c r="R22" s="48"/>
      <c r="S22" s="48"/>
      <c r="T22" s="48"/>
      <c r="U22" s="49">
        <f t="shared" si="37"/>
        <v>0</v>
      </c>
      <c r="V22" s="47"/>
      <c r="W22" s="48"/>
      <c r="X22" s="48"/>
      <c r="Y22" s="48"/>
      <c r="Z22" s="48"/>
      <c r="AA22" s="49">
        <f t="shared" si="38"/>
        <v>0</v>
      </c>
      <c r="AB22" s="47"/>
      <c r="AC22" s="48"/>
      <c r="AD22" s="48"/>
      <c r="AE22" s="48"/>
      <c r="AF22" s="48"/>
      <c r="AG22" s="49">
        <f t="shared" si="39"/>
        <v>0</v>
      </c>
      <c r="AH22" s="47"/>
      <c r="AI22" s="48"/>
      <c r="AJ22" s="48"/>
      <c r="AK22" s="48"/>
      <c r="AL22" s="48"/>
      <c r="AM22" s="49">
        <f t="shared" si="40"/>
        <v>0</v>
      </c>
      <c r="AN22" s="47"/>
      <c r="AO22" s="48"/>
      <c r="AP22" s="48"/>
      <c r="AQ22" s="48"/>
      <c r="AR22" s="48"/>
      <c r="AS22" s="49">
        <f t="shared" si="41"/>
        <v>0</v>
      </c>
      <c r="AT22" s="47"/>
      <c r="AU22" s="48"/>
      <c r="AV22" s="48"/>
      <c r="AW22" s="48"/>
      <c r="AX22" s="48"/>
      <c r="AY22" s="49">
        <f t="shared" si="42"/>
        <v>0</v>
      </c>
      <c r="AZ22" s="47"/>
      <c r="BA22" s="48"/>
      <c r="BB22" s="48"/>
      <c r="BC22" s="48"/>
      <c r="BD22" s="48"/>
      <c r="BE22" s="49">
        <f t="shared" si="43"/>
        <v>0</v>
      </c>
      <c r="BF22" s="47"/>
      <c r="BG22" s="48"/>
      <c r="BH22" s="48"/>
      <c r="BI22" s="48"/>
      <c r="BJ22" s="48"/>
      <c r="BK22" s="49">
        <f t="shared" si="44"/>
        <v>0</v>
      </c>
      <c r="BL22" s="47"/>
      <c r="BM22" s="48"/>
      <c r="BN22" s="48"/>
      <c r="BO22" s="48"/>
      <c r="BP22" s="48"/>
      <c r="BQ22" s="49">
        <f t="shared" si="45"/>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338</v>
      </c>
      <c r="F23" s="37">
        <f>SUM(F16:F22)</f>
        <v>359</v>
      </c>
      <c r="G23" s="37">
        <f>SUM(G16:G22)</f>
        <v>352</v>
      </c>
      <c r="H23" s="37">
        <f>SUM(H16:H22)</f>
        <v>298</v>
      </c>
      <c r="I23" s="38">
        <f>SUM(I16:I22)</f>
        <v>1347</v>
      </c>
      <c r="J23" s="39"/>
      <c r="K23" s="37">
        <f>SUM(K16:K22)</f>
        <v>356</v>
      </c>
      <c r="L23" s="37">
        <f>SUM(L16:L22)</f>
        <v>355</v>
      </c>
      <c r="M23" s="37">
        <f>SUM(M16:M22)</f>
        <v>346</v>
      </c>
      <c r="N23" s="37">
        <f>SUM(N16:N22)</f>
        <v>352</v>
      </c>
      <c r="O23" s="38">
        <f>SUM(O16:O22)</f>
        <v>1409</v>
      </c>
      <c r="P23" s="39"/>
      <c r="Q23" s="37">
        <f>SUM(Q16:Q22)</f>
        <v>353</v>
      </c>
      <c r="R23" s="37">
        <f>SUM(R16:R22)</f>
        <v>384</v>
      </c>
      <c r="S23" s="37">
        <f>SUM(S16:S22)</f>
        <v>349</v>
      </c>
      <c r="T23" s="37">
        <f>SUM(T16:T22)</f>
        <v>390</v>
      </c>
      <c r="U23" s="38">
        <f>SUM(U16:U22)</f>
        <v>1476</v>
      </c>
      <c r="V23" s="39"/>
      <c r="W23" s="37">
        <f>SUM(W16:W22)</f>
        <v>347</v>
      </c>
      <c r="X23" s="37">
        <f>SUM(X16:X22)</f>
        <v>344</v>
      </c>
      <c r="Y23" s="37">
        <f>SUM(Y16:Y22)</f>
        <v>331</v>
      </c>
      <c r="Z23" s="37">
        <f>SUM(Z16:Z22)</f>
        <v>424</v>
      </c>
      <c r="AA23" s="38">
        <f>SUM(AA16:AA22)</f>
        <v>1446</v>
      </c>
      <c r="AB23" s="39"/>
      <c r="AC23" s="37">
        <f>SUM(AC16:AC22)</f>
        <v>255</v>
      </c>
      <c r="AD23" s="37">
        <f>SUM(AD16:AD22)</f>
        <v>360</v>
      </c>
      <c r="AE23" s="37">
        <f>SUM(AE16:AE22)</f>
        <v>316</v>
      </c>
      <c r="AF23" s="37">
        <f>SUM(AF16:AF22)</f>
        <v>375</v>
      </c>
      <c r="AG23" s="38">
        <f>SUM(AG16:AG22)</f>
        <v>1306</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6984</v>
      </c>
      <c r="CE23" s="17">
        <f>CD23/CC23</f>
        <v>349.2</v>
      </c>
    </row>
    <row r="24" spans="1:83" ht="15.75" customHeight="1" x14ac:dyDescent="0.25">
      <c r="A24" s="33"/>
      <c r="B24" s="34" t="s">
        <v>33</v>
      </c>
      <c r="C24" s="43"/>
      <c r="D24" s="36">
        <f>SUM(D16:D21)</f>
        <v>55</v>
      </c>
      <c r="E24" s="37">
        <f>E23+$D$24-E22</f>
        <v>393</v>
      </c>
      <c r="F24" s="37">
        <f>F23+$D$24-F22</f>
        <v>414</v>
      </c>
      <c r="G24" s="37">
        <f>G23+$D$24-G22</f>
        <v>407</v>
      </c>
      <c r="H24" s="37">
        <f>H23+$D$24-H22</f>
        <v>353</v>
      </c>
      <c r="I24" s="38">
        <f>SUM(E24:H24)</f>
        <v>1567</v>
      </c>
      <c r="J24" s="36">
        <f>SUM(J16:J21)</f>
        <v>63</v>
      </c>
      <c r="K24" s="37">
        <f>K23+$J$24-K22</f>
        <v>419</v>
      </c>
      <c r="L24" s="37">
        <f>L23+$J$24-L22</f>
        <v>418</v>
      </c>
      <c r="M24" s="37">
        <f>M23+$J$24-M22</f>
        <v>409</v>
      </c>
      <c r="N24" s="37">
        <f>N23+$J$24-N22</f>
        <v>415</v>
      </c>
      <c r="O24" s="38">
        <f>SUM(K24:N24)</f>
        <v>1661</v>
      </c>
      <c r="P24" s="36">
        <f>SUM(P16:P21)</f>
        <v>61</v>
      </c>
      <c r="Q24" s="37">
        <f>Q23+$P$24-Q22</f>
        <v>414</v>
      </c>
      <c r="R24" s="37">
        <f>R23+$P$24-R22</f>
        <v>445</v>
      </c>
      <c r="S24" s="37">
        <f>S23+$P$24-S22</f>
        <v>410</v>
      </c>
      <c r="T24" s="37">
        <f>T23+$P$24-T22</f>
        <v>451</v>
      </c>
      <c r="U24" s="38">
        <f>SUM(Q24:T24)</f>
        <v>1720</v>
      </c>
      <c r="V24" s="36">
        <f>SUM(V16:V21)</f>
        <v>60</v>
      </c>
      <c r="W24" s="37">
        <f>W23+$V$24-W22</f>
        <v>407</v>
      </c>
      <c r="X24" s="37">
        <f>X23+$V$24-X22</f>
        <v>404</v>
      </c>
      <c r="Y24" s="37">
        <f>Y23+$V$24-Y22</f>
        <v>391</v>
      </c>
      <c r="Z24" s="37">
        <f>Z23+$V$24-Z22</f>
        <v>484</v>
      </c>
      <c r="AA24" s="38">
        <f>SUM(W24:Z24)</f>
        <v>1686</v>
      </c>
      <c r="AB24" s="36">
        <f>SUM(AB16:AB21)</f>
        <v>67</v>
      </c>
      <c r="AC24" s="37">
        <f>AC23+$AB$24-AC22</f>
        <v>322</v>
      </c>
      <c r="AD24" s="37">
        <f>AD23+$AB$24-AD22</f>
        <v>427</v>
      </c>
      <c r="AE24" s="37">
        <f>AE23+$AB$24-AE22</f>
        <v>383</v>
      </c>
      <c r="AF24" s="37">
        <f>AF23+$AB$24-AF22</f>
        <v>442</v>
      </c>
      <c r="AG24" s="38">
        <f>SUM(AC24:AF24)</f>
        <v>1574</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8208</v>
      </c>
      <c r="CE24" s="17">
        <f>CD24/CC24</f>
        <v>410.4</v>
      </c>
    </row>
    <row r="25" spans="1:83" ht="15.75" customHeight="1" x14ac:dyDescent="0.25">
      <c r="A25" s="33"/>
      <c r="B25" s="34" t="s">
        <v>34</v>
      </c>
      <c r="C25" s="43"/>
      <c r="D25" s="39"/>
      <c r="E25" s="37">
        <f t="shared" ref="E25:I26" si="60">IF($D$24&gt;0,IF(E23=E10,0.5,IF(E23&gt;E10,1,0)),0)</f>
        <v>0</v>
      </c>
      <c r="F25" s="37">
        <f t="shared" si="60"/>
        <v>0</v>
      </c>
      <c r="G25" s="37">
        <f t="shared" si="60"/>
        <v>0</v>
      </c>
      <c r="H25" s="37">
        <f t="shared" si="60"/>
        <v>0</v>
      </c>
      <c r="I25" s="38">
        <f t="shared" si="60"/>
        <v>0</v>
      </c>
      <c r="J25" s="39"/>
      <c r="K25" s="37">
        <f t="shared" ref="K25:O26" si="61">IF($J$24&gt;0,IF(K23=K78,0.5,IF(K23&gt;K78,1,0)),0)</f>
        <v>1</v>
      </c>
      <c r="L25" s="37">
        <f t="shared" si="61"/>
        <v>0</v>
      </c>
      <c r="M25" s="37">
        <f t="shared" si="61"/>
        <v>0</v>
      </c>
      <c r="N25" s="37">
        <f t="shared" si="61"/>
        <v>1</v>
      </c>
      <c r="O25" s="38">
        <f t="shared" si="61"/>
        <v>0</v>
      </c>
      <c r="P25" s="39"/>
      <c r="Q25" s="37">
        <f t="shared" ref="Q25:U26" si="62">IF($P$24&gt;0,IF(Q23=Q104,0.5,IF(Q23&gt;Q104,1,0)),0)</f>
        <v>1</v>
      </c>
      <c r="R25" s="37">
        <f t="shared" si="62"/>
        <v>0</v>
      </c>
      <c r="S25" s="37">
        <f t="shared" si="62"/>
        <v>0</v>
      </c>
      <c r="T25" s="37">
        <f t="shared" si="62"/>
        <v>1</v>
      </c>
      <c r="U25" s="38">
        <f t="shared" si="62"/>
        <v>0</v>
      </c>
      <c r="V25" s="39"/>
      <c r="W25" s="37">
        <f t="shared" ref="W25:AA26" si="63">IF($V$24&gt;0,IF(W23=W117,0.5,IF(W23&gt;W117,1,0)),0)</f>
        <v>0.5</v>
      </c>
      <c r="X25" s="37">
        <f t="shared" si="63"/>
        <v>0</v>
      </c>
      <c r="Y25" s="37">
        <f t="shared" si="63"/>
        <v>0</v>
      </c>
      <c r="Z25" s="37">
        <f t="shared" si="63"/>
        <v>0</v>
      </c>
      <c r="AA25" s="38">
        <f t="shared" si="63"/>
        <v>0</v>
      </c>
      <c r="AB25" s="39"/>
      <c r="AC25" s="37">
        <f t="shared" ref="AC25:AG26" si="64">IF($AB$24&gt;0,IF(AC23=AC52,0.5,IF(AC23&gt;AC52,1,0)),0)</f>
        <v>0</v>
      </c>
      <c r="AD25" s="37">
        <f t="shared" si="64"/>
        <v>0</v>
      </c>
      <c r="AE25" s="37">
        <f t="shared" si="64"/>
        <v>0</v>
      </c>
      <c r="AF25" s="37">
        <f t="shared" si="64"/>
        <v>1</v>
      </c>
      <c r="AG25" s="38">
        <f t="shared" si="64"/>
        <v>0</v>
      </c>
      <c r="AH25" s="39"/>
      <c r="AI25" s="37">
        <f>IF($AH$24&gt;0,IF(AI23=AI162,0.5,IF(AI23&gt;AI162,1,0)),0)</f>
        <v>0</v>
      </c>
      <c r="AJ25" s="37">
        <f>IF($AH$24&gt;0,IF(AJ23=AJ162,0.5,IF(AJ23&gt;AJ162,1,0)),0)</f>
        <v>0</v>
      </c>
      <c r="AK25" s="37">
        <f>IF($AH$24&gt;0,IF(AK23=AK162,0.5,IF(AK23&gt;AK162,1,0)),0)</f>
        <v>0</v>
      </c>
      <c r="AL25" s="37">
        <f>IF($AH$24&gt;0,IF(AL23=AL162,0.5,IF(AL23&gt;AL162,1,0)),0)</f>
        <v>0</v>
      </c>
      <c r="AM25" s="38">
        <f>IF($AH$24&gt;0,IF(AM23=AM162,0.5,IF(AM23&gt;AM162,1,0)),0)</f>
        <v>0</v>
      </c>
      <c r="AN25" s="39"/>
      <c r="AO25" s="37">
        <f t="shared" ref="AO25:AS26" si="65">IF($AN$24&gt;0,IF(AO23=AO130,0.5,IF(AO23&gt;AO130,1,0)),0)</f>
        <v>0</v>
      </c>
      <c r="AP25" s="37">
        <f t="shared" si="65"/>
        <v>0</v>
      </c>
      <c r="AQ25" s="37">
        <f t="shared" si="65"/>
        <v>0</v>
      </c>
      <c r="AR25" s="37">
        <f t="shared" si="65"/>
        <v>0</v>
      </c>
      <c r="AS25" s="38">
        <f t="shared" si="65"/>
        <v>0</v>
      </c>
      <c r="AT25" s="39"/>
      <c r="AU25" s="37">
        <f t="shared" ref="AU25:AY26" si="66">IF($AT$24&gt;0,IF(AU23=AU36,0.5,IF(AU23&gt;AU36,1,0)),0)</f>
        <v>0</v>
      </c>
      <c r="AV25" s="37">
        <f t="shared" si="66"/>
        <v>0</v>
      </c>
      <c r="AW25" s="37">
        <f t="shared" si="66"/>
        <v>0</v>
      </c>
      <c r="AX25" s="37">
        <f t="shared" si="66"/>
        <v>0</v>
      </c>
      <c r="AY25" s="38">
        <f t="shared" si="66"/>
        <v>0</v>
      </c>
      <c r="AZ25" s="39"/>
      <c r="BA25" s="37">
        <f t="shared" ref="BA25:BE26" si="67">IF($AZ$24&gt;0,IF(BA23=BA143,0.5,IF(BA23&gt;BA143,1,0)),0)</f>
        <v>0</v>
      </c>
      <c r="BB25" s="37">
        <f t="shared" si="67"/>
        <v>0</v>
      </c>
      <c r="BC25" s="37">
        <f t="shared" si="67"/>
        <v>0</v>
      </c>
      <c r="BD25" s="37">
        <f t="shared" si="67"/>
        <v>0</v>
      </c>
      <c r="BE25" s="38">
        <f t="shared" si="67"/>
        <v>0</v>
      </c>
      <c r="BF25" s="39"/>
      <c r="BG25" s="37">
        <f t="shared" ref="BG25:BK26" si="68">IF($BF$24&gt;0,IF(BG23=BG91,0.5,IF(BG23&gt;BG91,1,0)),0)</f>
        <v>0</v>
      </c>
      <c r="BH25" s="37">
        <f t="shared" si="68"/>
        <v>0</v>
      </c>
      <c r="BI25" s="37">
        <f t="shared" si="68"/>
        <v>0</v>
      </c>
      <c r="BJ25" s="37">
        <f t="shared" si="68"/>
        <v>0</v>
      </c>
      <c r="BK25" s="38">
        <f t="shared" si="68"/>
        <v>0</v>
      </c>
      <c r="BL25" s="39"/>
      <c r="BM25" s="37">
        <f t="shared" ref="BM25:BQ26" si="69">IF($BL$24&gt;0,IF(BM23=BM65,0.5,IF(BM23&gt;BM65,1,0)),0)</f>
        <v>0</v>
      </c>
      <c r="BN25" s="37">
        <f t="shared" si="69"/>
        <v>0</v>
      </c>
      <c r="BO25" s="37">
        <f t="shared" si="69"/>
        <v>0</v>
      </c>
      <c r="BP25" s="37">
        <f t="shared" si="69"/>
        <v>0</v>
      </c>
      <c r="BQ25" s="38">
        <f t="shared" si="69"/>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0"/>
        <v>0</v>
      </c>
      <c r="F26" s="37">
        <f t="shared" si="60"/>
        <v>0</v>
      </c>
      <c r="G26" s="37">
        <f t="shared" si="60"/>
        <v>0</v>
      </c>
      <c r="H26" s="37">
        <f t="shared" si="60"/>
        <v>0</v>
      </c>
      <c r="I26" s="38">
        <f t="shared" si="60"/>
        <v>0</v>
      </c>
      <c r="J26" s="39"/>
      <c r="K26" s="37">
        <f t="shared" si="61"/>
        <v>1</v>
      </c>
      <c r="L26" s="37">
        <f t="shared" si="61"/>
        <v>0</v>
      </c>
      <c r="M26" s="37">
        <f t="shared" si="61"/>
        <v>1</v>
      </c>
      <c r="N26" s="37">
        <f t="shared" si="61"/>
        <v>1</v>
      </c>
      <c r="O26" s="38">
        <f t="shared" si="61"/>
        <v>1</v>
      </c>
      <c r="P26" s="39"/>
      <c r="Q26" s="37">
        <f t="shared" si="62"/>
        <v>1</v>
      </c>
      <c r="R26" s="37">
        <f t="shared" si="62"/>
        <v>0</v>
      </c>
      <c r="S26" s="37">
        <f t="shared" si="62"/>
        <v>0</v>
      </c>
      <c r="T26" s="37">
        <f t="shared" si="62"/>
        <v>1</v>
      </c>
      <c r="U26" s="38">
        <f t="shared" si="62"/>
        <v>0</v>
      </c>
      <c r="V26" s="39"/>
      <c r="W26" s="37">
        <f t="shared" si="63"/>
        <v>1</v>
      </c>
      <c r="X26" s="37">
        <f t="shared" si="63"/>
        <v>0</v>
      </c>
      <c r="Y26" s="37">
        <f t="shared" si="63"/>
        <v>0</v>
      </c>
      <c r="Z26" s="37">
        <f t="shared" si="63"/>
        <v>1</v>
      </c>
      <c r="AA26" s="38">
        <f t="shared" si="63"/>
        <v>1</v>
      </c>
      <c r="AB26" s="39"/>
      <c r="AC26" s="37">
        <f t="shared" si="64"/>
        <v>0</v>
      </c>
      <c r="AD26" s="37">
        <f t="shared" si="64"/>
        <v>0</v>
      </c>
      <c r="AE26" s="37">
        <f t="shared" si="64"/>
        <v>0</v>
      </c>
      <c r="AF26" s="37">
        <f t="shared" si="64"/>
        <v>1</v>
      </c>
      <c r="AG26" s="38">
        <f t="shared" si="64"/>
        <v>0</v>
      </c>
      <c r="AH26" s="39"/>
      <c r="AI26" s="37">
        <f>IF($AH$24&gt;0,IF(AI24=AI163,0.5,IF(AI24&gt;AI163,1,0)),0)</f>
        <v>0</v>
      </c>
      <c r="AJ26" s="37">
        <f>IF($AH$24&gt;0,IF(AJ24=AJ163,0.5,IF(AJ24&gt;AJ163,1,0)),0)</f>
        <v>0</v>
      </c>
      <c r="AK26" s="37">
        <f>IF($AH$24&gt;0,IF(AK24=AK163,0.5,IF(AK24&gt;AK163,1,0)),0)</f>
        <v>0</v>
      </c>
      <c r="AL26" s="37">
        <f>IF($AH$24&gt;0,IF(AL24=AL163,0.5,IF(AL24&gt;AL163,1,0)),0)</f>
        <v>0</v>
      </c>
      <c r="AM26" s="38">
        <f>IF($AH$24&gt;0,IF(AM24=AM163,0.5,IF(AM24&gt;AM163,1,0)),0)</f>
        <v>0</v>
      </c>
      <c r="AN26" s="39"/>
      <c r="AO26" s="37">
        <f t="shared" si="65"/>
        <v>0</v>
      </c>
      <c r="AP26" s="37">
        <f t="shared" si="65"/>
        <v>0</v>
      </c>
      <c r="AQ26" s="37">
        <f t="shared" si="65"/>
        <v>0</v>
      </c>
      <c r="AR26" s="37">
        <f t="shared" si="65"/>
        <v>0</v>
      </c>
      <c r="AS26" s="38">
        <f t="shared" si="65"/>
        <v>0</v>
      </c>
      <c r="AT26" s="39"/>
      <c r="AU26" s="37">
        <f t="shared" si="66"/>
        <v>0</v>
      </c>
      <c r="AV26" s="37">
        <f t="shared" si="66"/>
        <v>0</v>
      </c>
      <c r="AW26" s="37">
        <f t="shared" si="66"/>
        <v>0</v>
      </c>
      <c r="AX26" s="37">
        <f t="shared" si="66"/>
        <v>0</v>
      </c>
      <c r="AY26" s="38">
        <f t="shared" si="66"/>
        <v>0</v>
      </c>
      <c r="AZ26" s="39"/>
      <c r="BA26" s="37">
        <f t="shared" si="67"/>
        <v>0</v>
      </c>
      <c r="BB26" s="37">
        <f t="shared" si="67"/>
        <v>0</v>
      </c>
      <c r="BC26" s="37">
        <f t="shared" si="67"/>
        <v>0</v>
      </c>
      <c r="BD26" s="37">
        <f t="shared" si="67"/>
        <v>0</v>
      </c>
      <c r="BE26" s="38">
        <f t="shared" si="67"/>
        <v>0</v>
      </c>
      <c r="BF26" s="39"/>
      <c r="BG26" s="37">
        <f t="shared" si="68"/>
        <v>0</v>
      </c>
      <c r="BH26" s="37">
        <f t="shared" si="68"/>
        <v>0</v>
      </c>
      <c r="BI26" s="37">
        <f t="shared" si="68"/>
        <v>0</v>
      </c>
      <c r="BJ26" s="37">
        <f t="shared" si="68"/>
        <v>0</v>
      </c>
      <c r="BK26" s="38">
        <f t="shared" si="68"/>
        <v>0</v>
      </c>
      <c r="BL26" s="39"/>
      <c r="BM26" s="37">
        <f t="shared" si="69"/>
        <v>0</v>
      </c>
      <c r="BN26" s="37">
        <f t="shared" si="69"/>
        <v>0</v>
      </c>
      <c r="BO26" s="37">
        <f t="shared" si="69"/>
        <v>0</v>
      </c>
      <c r="BP26" s="37">
        <f t="shared" si="69"/>
        <v>0</v>
      </c>
      <c r="BQ26" s="38">
        <f t="shared" si="69"/>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0</v>
      </c>
      <c r="J27" s="56"/>
      <c r="K27" s="57"/>
      <c r="L27" s="57"/>
      <c r="M27" s="57"/>
      <c r="N27" s="57"/>
      <c r="O27" s="58">
        <f>SUM(K25+L25+M25+N25+O25+K26+L26+M26+N26+O26)</f>
        <v>6</v>
      </c>
      <c r="P27" s="56"/>
      <c r="Q27" s="57"/>
      <c r="R27" s="57"/>
      <c r="S27" s="57"/>
      <c r="T27" s="57"/>
      <c r="U27" s="58">
        <f>SUM(Q25+R25+S25+T25+U25+Q26+R26+S26+T26+U26)</f>
        <v>4</v>
      </c>
      <c r="V27" s="56"/>
      <c r="W27" s="57"/>
      <c r="X27" s="57"/>
      <c r="Y27" s="57"/>
      <c r="Z27" s="57"/>
      <c r="AA27" s="58">
        <f>SUM(W25+X25+Y25+Z25+AA25+W26+X26+Y26+Z26+AA26)</f>
        <v>3.5</v>
      </c>
      <c r="AB27" s="56"/>
      <c r="AC27" s="57"/>
      <c r="AD27" s="57"/>
      <c r="AE27" s="57"/>
      <c r="AF27" s="57"/>
      <c r="AG27" s="58">
        <f>SUM(AC25+AD25+AE25+AF25+AG25+AC26+AD26+AE26+AF26+AG26)</f>
        <v>2</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09" t="s">
        <v>58</v>
      </c>
      <c r="C28" s="110"/>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59</v>
      </c>
      <c r="C29" s="35" t="s">
        <v>60</v>
      </c>
      <c r="D29" s="36">
        <v>56</v>
      </c>
      <c r="E29" s="37">
        <v>156</v>
      </c>
      <c r="F29" s="37">
        <v>171</v>
      </c>
      <c r="G29" s="37">
        <v>156</v>
      </c>
      <c r="H29" s="37">
        <v>180</v>
      </c>
      <c r="I29" s="38">
        <f t="shared" ref="I29:I35" si="70">SUM(E29:H29)</f>
        <v>663</v>
      </c>
      <c r="J29" s="39"/>
      <c r="K29" s="40"/>
      <c r="L29" s="40"/>
      <c r="M29" s="40"/>
      <c r="N29" s="40"/>
      <c r="O29" s="38">
        <f t="shared" ref="O29:O35" si="71">SUM(K29:N29)</f>
        <v>0</v>
      </c>
      <c r="P29" s="39">
        <v>53</v>
      </c>
      <c r="Q29" s="40">
        <v>166</v>
      </c>
      <c r="R29" s="40">
        <v>170</v>
      </c>
      <c r="S29" s="40">
        <v>178</v>
      </c>
      <c r="T29" s="40">
        <v>148</v>
      </c>
      <c r="U29" s="38">
        <f t="shared" ref="U29:U35" si="72">SUM(Q29:T29)</f>
        <v>662</v>
      </c>
      <c r="V29" s="39"/>
      <c r="W29" s="40"/>
      <c r="X29" s="40"/>
      <c r="Y29" s="40"/>
      <c r="Z29" s="40"/>
      <c r="AA29" s="38">
        <f t="shared" ref="AA29:AA35" si="73">SUM(W29:Z29)</f>
        <v>0</v>
      </c>
      <c r="AB29" s="39">
        <v>51</v>
      </c>
      <c r="AC29" s="40">
        <v>112</v>
      </c>
      <c r="AD29" s="40">
        <v>136</v>
      </c>
      <c r="AE29" s="40">
        <v>154</v>
      </c>
      <c r="AF29" s="40">
        <v>149</v>
      </c>
      <c r="AG29" s="38">
        <f t="shared" ref="AG29:AG35" si="74">SUM(AC29:AF29)</f>
        <v>551</v>
      </c>
      <c r="AH29" s="39"/>
      <c r="AI29" s="40"/>
      <c r="AJ29" s="40"/>
      <c r="AK29" s="40"/>
      <c r="AL29" s="40"/>
      <c r="AM29" s="38">
        <f t="shared" ref="AM29:AM35" si="75">SUM(AI29:AL29)</f>
        <v>0</v>
      </c>
      <c r="AN29" s="39"/>
      <c r="AO29" s="40"/>
      <c r="AP29" s="40"/>
      <c r="AQ29" s="40"/>
      <c r="AR29" s="40"/>
      <c r="AS29" s="38">
        <f t="shared" ref="AS29:AS35" si="76">SUM(AO29:AR29)</f>
        <v>0</v>
      </c>
      <c r="AT29" s="39"/>
      <c r="AU29" s="40"/>
      <c r="AV29" s="40"/>
      <c r="AW29" s="40"/>
      <c r="AX29" s="40"/>
      <c r="AY29" s="38">
        <f t="shared" ref="AY29:AY35" si="77">SUM(AU29:AX29)</f>
        <v>0</v>
      </c>
      <c r="AZ29" s="39"/>
      <c r="BA29" s="40"/>
      <c r="BB29" s="40"/>
      <c r="BC29" s="40"/>
      <c r="BD29" s="40"/>
      <c r="BE29" s="38">
        <f t="shared" ref="BE29:BE35" si="78">SUM(BA29:BD29)</f>
        <v>0</v>
      </c>
      <c r="BF29" s="39"/>
      <c r="BG29" s="40"/>
      <c r="BH29" s="40"/>
      <c r="BI29" s="40"/>
      <c r="BJ29" s="40"/>
      <c r="BK29" s="38">
        <f t="shared" ref="BK29:BK35" si="79">SUM(BG29:BJ29)</f>
        <v>0</v>
      </c>
      <c r="BL29" s="39"/>
      <c r="BM29" s="40"/>
      <c r="BN29" s="40"/>
      <c r="BO29" s="40"/>
      <c r="BP29" s="40"/>
      <c r="BQ29" s="38">
        <f t="shared" ref="BQ29:BQ35" si="80">SUM(BM29:BP29)</f>
        <v>0</v>
      </c>
      <c r="BR29" s="41">
        <f t="shared" ref="BR29:BR34" si="81">SUM((IF(E29&gt;0,1,0)+(IF(F29&gt;0,1,0)+(IF(G29&gt;0,1,0)+(IF(H29&gt;0,1,0))))))</f>
        <v>4</v>
      </c>
      <c r="BS29" s="17">
        <f t="shared" ref="BS29:BS34" si="82">SUM((IF(K29&gt;0,1,0)+(IF(L29&gt;0,1,0)+(IF(M29&gt;0,1,0)+(IF(N29&gt;0,1,0))))))</f>
        <v>0</v>
      </c>
      <c r="BT29" s="17">
        <f t="shared" ref="BT29:BT34" si="83">SUM((IF(Q29&gt;0,1,0)+(IF(R29&gt;0,1,0)+(IF(S29&gt;0,1,0)+(IF(T29&gt;0,1,0))))))</f>
        <v>4</v>
      </c>
      <c r="BU29" s="17">
        <f t="shared" ref="BU29:BU34" si="84">SUM((IF(W29&gt;0,1,0)+(IF(X29&gt;0,1,0)+(IF(Y29&gt;0,1,0)+(IF(Z29&gt;0,1,0))))))</f>
        <v>0</v>
      </c>
      <c r="BV29" s="17">
        <f t="shared" ref="BV29:BV34" si="85">SUM((IF(AC29&gt;0,1,0)+(IF(AD29&gt;0,1,0)+(IF(AE29&gt;0,1,0)+(IF(AF29&gt;0,1,0))))))</f>
        <v>4</v>
      </c>
      <c r="BW29" s="17">
        <f t="shared" ref="BW29:BW34" si="86">SUM((IF(AI29&gt;0,1,0)+(IF(AJ29&gt;0,1,0)+(IF(AK29&gt;0,1,0)+(IF(AL29&gt;0,1,0))))))</f>
        <v>0</v>
      </c>
      <c r="BX29" s="17">
        <f t="shared" ref="BX29:BX34" si="87">SUM((IF(AO29&gt;0,1,0)+(IF(AP29&gt;0,1,0)+(IF(AQ29&gt;0,1,0)+(IF(AR29&gt;0,1,0))))))</f>
        <v>0</v>
      </c>
      <c r="BY29" s="17">
        <f t="shared" ref="BY29:BY34" si="88">SUM((IF(AU29&gt;0,1,0)+(IF(AV29&gt;0,1,0)+(IF(AW29&gt;0,1,0)+(IF(AX29&gt;0,1,0))))))</f>
        <v>0</v>
      </c>
      <c r="BZ29" s="17">
        <f t="shared" ref="BZ29:BZ34" si="89">SUM((IF(BA29&gt;0,1,0)+(IF(BB29&gt;0,1,0)+(IF(BC29&gt;0,1,0)+(IF(BD29&gt;0,1,0))))))</f>
        <v>0</v>
      </c>
      <c r="CA29" s="17">
        <f t="shared" ref="CA29:CA34" si="90">SUM((IF(BG29&gt;0,1,0)+(IF(BH29&gt;0,1,0)+(IF(BI29&gt;0,1,0)+(IF(BJ29&gt;0,1,0))))))</f>
        <v>0</v>
      </c>
      <c r="CB29" s="17">
        <f t="shared" ref="CB29:CB34" si="91">SUM((IF(BM29&gt;0,1,0)+(IF(BN29&gt;0,1,0)+(IF(BO29&gt;0,1,0)+(IF(BP29&gt;0,1,0))))))</f>
        <v>0</v>
      </c>
      <c r="CC29" s="17">
        <f t="shared" ref="CC29:CC34" si="92">SUM(BR29:CB29)</f>
        <v>12</v>
      </c>
      <c r="CD29" s="17">
        <f t="shared" ref="CD29:CD34" si="93">I29+O29+U29+AA29+AG29+AM29+AS29+AY29+BE29+BK29+BQ29</f>
        <v>1876</v>
      </c>
      <c r="CE29" s="17">
        <f t="shared" ref="CE29:CE34" si="94">CD29/CC29</f>
        <v>156.33333333333334</v>
      </c>
    </row>
    <row r="30" spans="1:83" ht="15.75" customHeight="1" x14ac:dyDescent="0.25">
      <c r="A30" s="33"/>
      <c r="B30" s="34" t="s">
        <v>41</v>
      </c>
      <c r="C30" s="35" t="s">
        <v>42</v>
      </c>
      <c r="D30" s="36">
        <v>50</v>
      </c>
      <c r="E30" s="37">
        <v>159</v>
      </c>
      <c r="F30" s="37">
        <v>189</v>
      </c>
      <c r="G30" s="37">
        <v>155</v>
      </c>
      <c r="H30" s="37">
        <v>156</v>
      </c>
      <c r="I30" s="38">
        <f t="shared" si="70"/>
        <v>659</v>
      </c>
      <c r="J30" s="39">
        <v>49</v>
      </c>
      <c r="K30" s="40">
        <v>175</v>
      </c>
      <c r="L30" s="40">
        <v>177</v>
      </c>
      <c r="M30" s="40">
        <v>151</v>
      </c>
      <c r="N30" s="40">
        <v>145</v>
      </c>
      <c r="O30" s="38">
        <f t="shared" si="71"/>
        <v>648</v>
      </c>
      <c r="P30" s="39">
        <v>48</v>
      </c>
      <c r="Q30" s="40">
        <v>164</v>
      </c>
      <c r="R30" s="40">
        <v>157</v>
      </c>
      <c r="S30" s="40">
        <v>133</v>
      </c>
      <c r="T30" s="40">
        <v>124</v>
      </c>
      <c r="U30" s="38">
        <f t="shared" si="72"/>
        <v>578</v>
      </c>
      <c r="V30" s="39">
        <v>49</v>
      </c>
      <c r="W30" s="40">
        <v>169</v>
      </c>
      <c r="X30" s="40">
        <v>165</v>
      </c>
      <c r="Y30" s="40">
        <v>134</v>
      </c>
      <c r="Z30" s="40">
        <v>179</v>
      </c>
      <c r="AA30" s="38">
        <f t="shared" si="73"/>
        <v>647</v>
      </c>
      <c r="AB30" s="39">
        <v>48</v>
      </c>
      <c r="AC30" s="40">
        <v>179</v>
      </c>
      <c r="AD30" s="40">
        <v>109</v>
      </c>
      <c r="AE30" s="40">
        <v>143</v>
      </c>
      <c r="AF30" s="40">
        <v>158</v>
      </c>
      <c r="AG30" s="38">
        <f t="shared" si="74"/>
        <v>589</v>
      </c>
      <c r="AH30" s="39"/>
      <c r="AI30" s="40"/>
      <c r="AJ30" s="40"/>
      <c r="AK30" s="40"/>
      <c r="AL30" s="40"/>
      <c r="AM30" s="38">
        <f t="shared" si="75"/>
        <v>0</v>
      </c>
      <c r="AN30" s="39"/>
      <c r="AO30" s="40"/>
      <c r="AP30" s="40"/>
      <c r="AQ30" s="40"/>
      <c r="AR30" s="40"/>
      <c r="AS30" s="38">
        <f t="shared" si="76"/>
        <v>0</v>
      </c>
      <c r="AT30" s="39"/>
      <c r="AU30" s="40"/>
      <c r="AV30" s="40"/>
      <c r="AW30" s="40"/>
      <c r="AX30" s="40"/>
      <c r="AY30" s="38">
        <f t="shared" si="77"/>
        <v>0</v>
      </c>
      <c r="AZ30" s="39"/>
      <c r="BA30" s="40"/>
      <c r="BB30" s="40"/>
      <c r="BC30" s="40"/>
      <c r="BD30" s="40"/>
      <c r="BE30" s="38">
        <f t="shared" si="78"/>
        <v>0</v>
      </c>
      <c r="BF30" s="39"/>
      <c r="BG30" s="40"/>
      <c r="BH30" s="40"/>
      <c r="BI30" s="40"/>
      <c r="BJ30" s="40"/>
      <c r="BK30" s="38">
        <f t="shared" si="79"/>
        <v>0</v>
      </c>
      <c r="BL30" s="39"/>
      <c r="BM30" s="40"/>
      <c r="BN30" s="40"/>
      <c r="BO30" s="40"/>
      <c r="BP30" s="40"/>
      <c r="BQ30" s="38">
        <f t="shared" si="80"/>
        <v>0</v>
      </c>
      <c r="BR30" s="41">
        <f t="shared" si="81"/>
        <v>4</v>
      </c>
      <c r="BS30" s="17">
        <f t="shared" si="82"/>
        <v>4</v>
      </c>
      <c r="BT30" s="17">
        <f t="shared" si="83"/>
        <v>4</v>
      </c>
      <c r="BU30" s="17">
        <f t="shared" si="84"/>
        <v>4</v>
      </c>
      <c r="BV30" s="17">
        <f t="shared" si="85"/>
        <v>4</v>
      </c>
      <c r="BW30" s="17">
        <f t="shared" si="86"/>
        <v>0</v>
      </c>
      <c r="BX30" s="17">
        <f t="shared" si="87"/>
        <v>0</v>
      </c>
      <c r="BY30" s="17">
        <f t="shared" si="88"/>
        <v>0</v>
      </c>
      <c r="BZ30" s="17">
        <f t="shared" si="89"/>
        <v>0</v>
      </c>
      <c r="CA30" s="17">
        <f t="shared" si="90"/>
        <v>0</v>
      </c>
      <c r="CB30" s="17">
        <f t="shared" si="91"/>
        <v>0</v>
      </c>
      <c r="CC30" s="17">
        <f t="shared" si="92"/>
        <v>20</v>
      </c>
      <c r="CD30" s="17">
        <f t="shared" si="93"/>
        <v>3121</v>
      </c>
      <c r="CE30" s="17">
        <f t="shared" si="94"/>
        <v>156.05000000000001</v>
      </c>
    </row>
    <row r="31" spans="1:83" ht="15.75" customHeight="1" x14ac:dyDescent="0.25">
      <c r="A31" s="33"/>
      <c r="B31" s="42" t="s">
        <v>114</v>
      </c>
      <c r="C31" s="43" t="s">
        <v>115</v>
      </c>
      <c r="D31" s="39"/>
      <c r="E31" s="40"/>
      <c r="F31" s="40"/>
      <c r="G31" s="40"/>
      <c r="H31" s="40"/>
      <c r="I31" s="38">
        <f t="shared" si="70"/>
        <v>0</v>
      </c>
      <c r="J31" s="39">
        <v>53</v>
      </c>
      <c r="K31" s="40">
        <v>157</v>
      </c>
      <c r="L31" s="40">
        <v>124</v>
      </c>
      <c r="M31" s="40">
        <v>124</v>
      </c>
      <c r="N31" s="40">
        <v>114</v>
      </c>
      <c r="O31" s="38">
        <f t="shared" si="71"/>
        <v>519</v>
      </c>
      <c r="P31" s="39"/>
      <c r="Q31" s="40"/>
      <c r="R31" s="40"/>
      <c r="S31" s="40"/>
      <c r="T31" s="40"/>
      <c r="U31" s="38">
        <f t="shared" si="72"/>
        <v>0</v>
      </c>
      <c r="V31" s="39">
        <v>54</v>
      </c>
      <c r="W31" s="40">
        <v>166</v>
      </c>
      <c r="X31" s="40">
        <v>158</v>
      </c>
      <c r="Y31" s="40">
        <v>135</v>
      </c>
      <c r="Z31" s="40">
        <v>206</v>
      </c>
      <c r="AA31" s="38">
        <f t="shared" si="73"/>
        <v>665</v>
      </c>
      <c r="AB31" s="39"/>
      <c r="AC31" s="40"/>
      <c r="AD31" s="40"/>
      <c r="AE31" s="40"/>
      <c r="AF31" s="40"/>
      <c r="AG31" s="38">
        <f t="shared" si="74"/>
        <v>0</v>
      </c>
      <c r="AH31" s="39"/>
      <c r="AI31" s="40"/>
      <c r="AJ31" s="40"/>
      <c r="AK31" s="40"/>
      <c r="AL31" s="40"/>
      <c r="AM31" s="38">
        <f t="shared" si="75"/>
        <v>0</v>
      </c>
      <c r="AN31" s="39"/>
      <c r="AO31" s="40"/>
      <c r="AP31" s="40"/>
      <c r="AQ31" s="40"/>
      <c r="AR31" s="40"/>
      <c r="AS31" s="38">
        <f t="shared" si="76"/>
        <v>0</v>
      </c>
      <c r="AT31" s="39"/>
      <c r="AU31" s="40"/>
      <c r="AV31" s="40"/>
      <c r="AW31" s="40"/>
      <c r="AX31" s="40"/>
      <c r="AY31" s="38">
        <f t="shared" si="77"/>
        <v>0</v>
      </c>
      <c r="AZ31" s="39"/>
      <c r="BA31" s="40"/>
      <c r="BB31" s="40"/>
      <c r="BC31" s="40"/>
      <c r="BD31" s="40"/>
      <c r="BE31" s="38">
        <f t="shared" si="78"/>
        <v>0</v>
      </c>
      <c r="BF31" s="39"/>
      <c r="BG31" s="40"/>
      <c r="BH31" s="40"/>
      <c r="BI31" s="40"/>
      <c r="BJ31" s="40"/>
      <c r="BK31" s="38">
        <f t="shared" si="79"/>
        <v>0</v>
      </c>
      <c r="BL31" s="39"/>
      <c r="BM31" s="40"/>
      <c r="BN31" s="40"/>
      <c r="BO31" s="40"/>
      <c r="BP31" s="40"/>
      <c r="BQ31" s="38">
        <f t="shared" si="80"/>
        <v>0</v>
      </c>
      <c r="BR31" s="41">
        <f t="shared" si="81"/>
        <v>0</v>
      </c>
      <c r="BS31" s="17">
        <f t="shared" si="82"/>
        <v>4</v>
      </c>
      <c r="BT31" s="17">
        <f t="shared" si="83"/>
        <v>0</v>
      </c>
      <c r="BU31" s="17">
        <f t="shared" si="84"/>
        <v>4</v>
      </c>
      <c r="BV31" s="17">
        <f t="shared" si="85"/>
        <v>0</v>
      </c>
      <c r="BW31" s="17">
        <f t="shared" si="86"/>
        <v>0</v>
      </c>
      <c r="BX31" s="17">
        <f t="shared" si="87"/>
        <v>0</v>
      </c>
      <c r="BY31" s="17">
        <f t="shared" si="88"/>
        <v>0</v>
      </c>
      <c r="BZ31" s="17">
        <f t="shared" si="89"/>
        <v>0</v>
      </c>
      <c r="CA31" s="17">
        <f t="shared" si="90"/>
        <v>0</v>
      </c>
      <c r="CB31" s="17">
        <f t="shared" si="91"/>
        <v>0</v>
      </c>
      <c r="CC31" s="17">
        <f t="shared" si="92"/>
        <v>8</v>
      </c>
      <c r="CD31" s="17">
        <f t="shared" si="93"/>
        <v>1184</v>
      </c>
      <c r="CE31" s="19">
        <f t="shared" si="94"/>
        <v>148</v>
      </c>
    </row>
    <row r="32" spans="1:83" ht="15.75" customHeight="1" x14ac:dyDescent="0.25">
      <c r="A32" s="33"/>
      <c r="B32" s="42">
        <v>4</v>
      </c>
      <c r="C32" s="43"/>
      <c r="D32" s="39"/>
      <c r="E32" s="40"/>
      <c r="F32" s="40"/>
      <c r="G32" s="40"/>
      <c r="H32" s="40"/>
      <c r="I32" s="38">
        <f t="shared" si="70"/>
        <v>0</v>
      </c>
      <c r="J32" s="39"/>
      <c r="K32" s="40"/>
      <c r="L32" s="40"/>
      <c r="M32" s="40"/>
      <c r="N32" s="40"/>
      <c r="O32" s="38">
        <f t="shared" si="71"/>
        <v>0</v>
      </c>
      <c r="P32" s="39"/>
      <c r="Q32" s="40"/>
      <c r="R32" s="40"/>
      <c r="S32" s="40"/>
      <c r="T32" s="40"/>
      <c r="U32" s="38">
        <f t="shared" si="72"/>
        <v>0</v>
      </c>
      <c r="V32" s="39"/>
      <c r="W32" s="40"/>
      <c r="X32" s="40"/>
      <c r="Y32" s="40"/>
      <c r="Z32" s="40"/>
      <c r="AA32" s="38">
        <f t="shared" si="73"/>
        <v>0</v>
      </c>
      <c r="AB32" s="39"/>
      <c r="AC32" s="40"/>
      <c r="AD32" s="40"/>
      <c r="AE32" s="40"/>
      <c r="AF32" s="40"/>
      <c r="AG32" s="38">
        <f t="shared" si="74"/>
        <v>0</v>
      </c>
      <c r="AH32" s="39"/>
      <c r="AI32" s="40"/>
      <c r="AJ32" s="40"/>
      <c r="AK32" s="40"/>
      <c r="AL32" s="40"/>
      <c r="AM32" s="38">
        <f t="shared" si="75"/>
        <v>0</v>
      </c>
      <c r="AN32" s="39"/>
      <c r="AO32" s="40"/>
      <c r="AP32" s="40"/>
      <c r="AQ32" s="40"/>
      <c r="AR32" s="40"/>
      <c r="AS32" s="38">
        <f t="shared" si="76"/>
        <v>0</v>
      </c>
      <c r="AT32" s="39"/>
      <c r="AU32" s="40"/>
      <c r="AV32" s="40"/>
      <c r="AW32" s="40"/>
      <c r="AX32" s="40"/>
      <c r="AY32" s="38">
        <f t="shared" si="77"/>
        <v>0</v>
      </c>
      <c r="AZ32" s="39"/>
      <c r="BA32" s="40"/>
      <c r="BB32" s="40"/>
      <c r="BC32" s="40"/>
      <c r="BD32" s="40"/>
      <c r="BE32" s="38">
        <f t="shared" si="78"/>
        <v>0</v>
      </c>
      <c r="BF32" s="39"/>
      <c r="BG32" s="40"/>
      <c r="BH32" s="40"/>
      <c r="BI32" s="40"/>
      <c r="BJ32" s="40"/>
      <c r="BK32" s="38">
        <f t="shared" si="79"/>
        <v>0</v>
      </c>
      <c r="BL32" s="39"/>
      <c r="BM32" s="40"/>
      <c r="BN32" s="40"/>
      <c r="BO32" s="40"/>
      <c r="BP32" s="40"/>
      <c r="BQ32" s="38">
        <f t="shared" si="80"/>
        <v>0</v>
      </c>
      <c r="BR32" s="41">
        <f t="shared" si="81"/>
        <v>0</v>
      </c>
      <c r="BS32" s="17">
        <f t="shared" si="82"/>
        <v>0</v>
      </c>
      <c r="BT32" s="17">
        <f t="shared" si="83"/>
        <v>0</v>
      </c>
      <c r="BU32" s="17">
        <f t="shared" si="84"/>
        <v>0</v>
      </c>
      <c r="BV32" s="17">
        <f t="shared" si="85"/>
        <v>0</v>
      </c>
      <c r="BW32" s="17">
        <f t="shared" si="86"/>
        <v>0</v>
      </c>
      <c r="BX32" s="17">
        <f t="shared" si="87"/>
        <v>0</v>
      </c>
      <c r="BY32" s="17">
        <f t="shared" si="88"/>
        <v>0</v>
      </c>
      <c r="BZ32" s="17">
        <f t="shared" si="89"/>
        <v>0</v>
      </c>
      <c r="CA32" s="17">
        <f t="shared" si="90"/>
        <v>0</v>
      </c>
      <c r="CB32" s="17">
        <f t="shared" si="91"/>
        <v>0</v>
      </c>
      <c r="CC32" s="17">
        <f t="shared" si="92"/>
        <v>0</v>
      </c>
      <c r="CD32" s="17">
        <f t="shared" si="93"/>
        <v>0</v>
      </c>
      <c r="CE32" s="19" t="e">
        <f t="shared" si="94"/>
        <v>#DIV/0!</v>
      </c>
    </row>
    <row r="33" spans="1:83" ht="15.75" customHeight="1" x14ac:dyDescent="0.25">
      <c r="A33" s="33"/>
      <c r="B33" s="42">
        <v>5</v>
      </c>
      <c r="C33" s="43"/>
      <c r="D33" s="39"/>
      <c r="E33" s="40"/>
      <c r="F33" s="40"/>
      <c r="G33" s="40"/>
      <c r="H33" s="40"/>
      <c r="I33" s="38">
        <f t="shared" si="70"/>
        <v>0</v>
      </c>
      <c r="J33" s="39"/>
      <c r="K33" s="40"/>
      <c r="L33" s="40"/>
      <c r="M33" s="40"/>
      <c r="N33" s="40"/>
      <c r="O33" s="38">
        <f t="shared" si="71"/>
        <v>0</v>
      </c>
      <c r="P33" s="39"/>
      <c r="Q33" s="40"/>
      <c r="R33" s="40"/>
      <c r="S33" s="40"/>
      <c r="T33" s="40"/>
      <c r="U33" s="38">
        <f t="shared" si="72"/>
        <v>0</v>
      </c>
      <c r="V33" s="39"/>
      <c r="W33" s="40"/>
      <c r="X33" s="40"/>
      <c r="Y33" s="40"/>
      <c r="Z33" s="40"/>
      <c r="AA33" s="38">
        <f t="shared" si="73"/>
        <v>0</v>
      </c>
      <c r="AB33" s="39"/>
      <c r="AC33" s="40"/>
      <c r="AD33" s="40"/>
      <c r="AE33" s="40"/>
      <c r="AF33" s="40"/>
      <c r="AG33" s="38">
        <f t="shared" si="74"/>
        <v>0</v>
      </c>
      <c r="AH33" s="39"/>
      <c r="AI33" s="40"/>
      <c r="AJ33" s="40"/>
      <c r="AK33" s="40"/>
      <c r="AL33" s="40"/>
      <c r="AM33" s="38">
        <f t="shared" si="75"/>
        <v>0</v>
      </c>
      <c r="AN33" s="39"/>
      <c r="AO33" s="40"/>
      <c r="AP33" s="40"/>
      <c r="AQ33" s="40"/>
      <c r="AR33" s="40"/>
      <c r="AS33" s="38">
        <f t="shared" si="76"/>
        <v>0</v>
      </c>
      <c r="AT33" s="39"/>
      <c r="AU33" s="40"/>
      <c r="AV33" s="40"/>
      <c r="AW33" s="40"/>
      <c r="AX33" s="40"/>
      <c r="AY33" s="38">
        <f t="shared" si="77"/>
        <v>0</v>
      </c>
      <c r="AZ33" s="39"/>
      <c r="BA33" s="40"/>
      <c r="BB33" s="40"/>
      <c r="BC33" s="40"/>
      <c r="BD33" s="40"/>
      <c r="BE33" s="38">
        <f t="shared" si="78"/>
        <v>0</v>
      </c>
      <c r="BF33" s="39"/>
      <c r="BG33" s="40"/>
      <c r="BH33" s="40"/>
      <c r="BI33" s="40"/>
      <c r="BJ33" s="40"/>
      <c r="BK33" s="38">
        <f t="shared" si="79"/>
        <v>0</v>
      </c>
      <c r="BL33" s="39"/>
      <c r="BM33" s="40"/>
      <c r="BN33" s="40"/>
      <c r="BO33" s="40"/>
      <c r="BP33" s="40"/>
      <c r="BQ33" s="38">
        <f t="shared" si="80"/>
        <v>0</v>
      </c>
      <c r="BR33" s="41">
        <f t="shared" si="81"/>
        <v>0</v>
      </c>
      <c r="BS33" s="17">
        <f t="shared" si="82"/>
        <v>0</v>
      </c>
      <c r="BT33" s="17">
        <f t="shared" si="83"/>
        <v>0</v>
      </c>
      <c r="BU33" s="17">
        <f t="shared" si="84"/>
        <v>0</v>
      </c>
      <c r="BV33" s="17">
        <f t="shared" si="85"/>
        <v>0</v>
      </c>
      <c r="BW33" s="17">
        <f t="shared" si="86"/>
        <v>0</v>
      </c>
      <c r="BX33" s="17">
        <f t="shared" si="87"/>
        <v>0</v>
      </c>
      <c r="BY33" s="17">
        <f t="shared" si="88"/>
        <v>0</v>
      </c>
      <c r="BZ33" s="17">
        <f t="shared" si="89"/>
        <v>0</v>
      </c>
      <c r="CA33" s="17">
        <f t="shared" si="90"/>
        <v>0</v>
      </c>
      <c r="CB33" s="17">
        <f t="shared" si="91"/>
        <v>0</v>
      </c>
      <c r="CC33" s="17">
        <f t="shared" si="92"/>
        <v>0</v>
      </c>
      <c r="CD33" s="17">
        <f t="shared" si="93"/>
        <v>0</v>
      </c>
      <c r="CE33" s="19" t="e">
        <f t="shared" si="94"/>
        <v>#DIV/0!</v>
      </c>
    </row>
    <row r="34" spans="1:83" ht="15.75" x14ac:dyDescent="0.25">
      <c r="A34" s="33"/>
      <c r="B34" s="42">
        <v>6</v>
      </c>
      <c r="C34" s="43"/>
      <c r="D34" s="39"/>
      <c r="E34" s="40"/>
      <c r="F34" s="40"/>
      <c r="G34" s="40"/>
      <c r="H34" s="40"/>
      <c r="I34" s="38">
        <f t="shared" si="70"/>
        <v>0</v>
      </c>
      <c r="J34" s="39"/>
      <c r="K34" s="40"/>
      <c r="L34" s="40"/>
      <c r="M34" s="40"/>
      <c r="N34" s="40"/>
      <c r="O34" s="38">
        <f t="shared" si="71"/>
        <v>0</v>
      </c>
      <c r="P34" s="39"/>
      <c r="Q34" s="40"/>
      <c r="R34" s="40"/>
      <c r="S34" s="40"/>
      <c r="T34" s="40"/>
      <c r="U34" s="38">
        <f t="shared" si="72"/>
        <v>0</v>
      </c>
      <c r="V34" s="39"/>
      <c r="W34" s="40"/>
      <c r="X34" s="40"/>
      <c r="Y34" s="40"/>
      <c r="Z34" s="40"/>
      <c r="AA34" s="38">
        <f t="shared" si="73"/>
        <v>0</v>
      </c>
      <c r="AB34" s="39"/>
      <c r="AC34" s="40"/>
      <c r="AD34" s="40"/>
      <c r="AE34" s="40"/>
      <c r="AF34" s="40"/>
      <c r="AG34" s="38">
        <f t="shared" si="74"/>
        <v>0</v>
      </c>
      <c r="AH34" s="39"/>
      <c r="AI34" s="40"/>
      <c r="AJ34" s="40"/>
      <c r="AK34" s="40"/>
      <c r="AL34" s="40"/>
      <c r="AM34" s="38">
        <f t="shared" si="75"/>
        <v>0</v>
      </c>
      <c r="AN34" s="39"/>
      <c r="AO34" s="40"/>
      <c r="AP34" s="40"/>
      <c r="AQ34" s="40"/>
      <c r="AR34" s="40"/>
      <c r="AS34" s="38">
        <f t="shared" si="76"/>
        <v>0</v>
      </c>
      <c r="AT34" s="39"/>
      <c r="AU34" s="40"/>
      <c r="AV34" s="40"/>
      <c r="AW34" s="40"/>
      <c r="AX34" s="40"/>
      <c r="AY34" s="38">
        <f t="shared" si="77"/>
        <v>0</v>
      </c>
      <c r="AZ34" s="39"/>
      <c r="BA34" s="40"/>
      <c r="BB34" s="40"/>
      <c r="BC34" s="40"/>
      <c r="BD34" s="40"/>
      <c r="BE34" s="38">
        <f t="shared" si="78"/>
        <v>0</v>
      </c>
      <c r="BF34" s="39"/>
      <c r="BG34" s="40"/>
      <c r="BH34" s="40"/>
      <c r="BI34" s="40"/>
      <c r="BJ34" s="40"/>
      <c r="BK34" s="38">
        <f t="shared" si="79"/>
        <v>0</v>
      </c>
      <c r="BL34" s="39"/>
      <c r="BM34" s="40"/>
      <c r="BN34" s="40"/>
      <c r="BO34" s="40"/>
      <c r="BP34" s="40"/>
      <c r="BQ34" s="38">
        <f t="shared" si="80"/>
        <v>0</v>
      </c>
      <c r="BR34" s="41">
        <f t="shared" si="81"/>
        <v>0</v>
      </c>
      <c r="BS34" s="17">
        <f t="shared" si="82"/>
        <v>0</v>
      </c>
      <c r="BT34" s="17">
        <f t="shared" si="83"/>
        <v>0</v>
      </c>
      <c r="BU34" s="17">
        <f t="shared" si="84"/>
        <v>0</v>
      </c>
      <c r="BV34" s="17">
        <f t="shared" si="85"/>
        <v>0</v>
      </c>
      <c r="BW34" s="17">
        <f t="shared" si="86"/>
        <v>0</v>
      </c>
      <c r="BX34" s="17">
        <f t="shared" si="87"/>
        <v>0</v>
      </c>
      <c r="BY34" s="17">
        <f t="shared" si="88"/>
        <v>0</v>
      </c>
      <c r="BZ34" s="17">
        <f t="shared" si="89"/>
        <v>0</v>
      </c>
      <c r="CA34" s="17">
        <f t="shared" si="90"/>
        <v>0</v>
      </c>
      <c r="CB34" s="17">
        <f t="shared" si="91"/>
        <v>0</v>
      </c>
      <c r="CC34" s="17">
        <f t="shared" si="92"/>
        <v>0</v>
      </c>
      <c r="CD34" s="17">
        <f t="shared" si="93"/>
        <v>0</v>
      </c>
      <c r="CE34" s="19" t="e">
        <f t="shared" si="94"/>
        <v>#DIV/0!</v>
      </c>
    </row>
    <row r="35" spans="1:83" s="101" customFormat="1" ht="15.75" x14ac:dyDescent="0.25">
      <c r="A35" s="93"/>
      <c r="B35" s="94" t="s">
        <v>31</v>
      </c>
      <c r="C35" s="95"/>
      <c r="D35" s="96"/>
      <c r="E35" s="97"/>
      <c r="F35" s="97"/>
      <c r="G35" s="97"/>
      <c r="H35" s="97"/>
      <c r="I35" s="98">
        <f t="shared" si="70"/>
        <v>0</v>
      </c>
      <c r="J35" s="96"/>
      <c r="K35" s="97"/>
      <c r="L35" s="97"/>
      <c r="M35" s="97"/>
      <c r="N35" s="97"/>
      <c r="O35" s="98">
        <f t="shared" si="71"/>
        <v>0</v>
      </c>
      <c r="P35" s="96"/>
      <c r="Q35" s="97"/>
      <c r="R35" s="97"/>
      <c r="S35" s="97"/>
      <c r="T35" s="97"/>
      <c r="U35" s="98">
        <f t="shared" si="72"/>
        <v>0</v>
      </c>
      <c r="V35" s="96"/>
      <c r="W35" s="97"/>
      <c r="X35" s="97"/>
      <c r="Y35" s="97"/>
      <c r="Z35" s="97"/>
      <c r="AA35" s="98">
        <f t="shared" si="73"/>
        <v>0</v>
      </c>
      <c r="AB35" s="96"/>
      <c r="AC35" s="97"/>
      <c r="AD35" s="97"/>
      <c r="AE35" s="97"/>
      <c r="AF35" s="97"/>
      <c r="AG35" s="98">
        <f t="shared" si="74"/>
        <v>0</v>
      </c>
      <c r="AH35" s="96"/>
      <c r="AI35" s="97"/>
      <c r="AJ35" s="97"/>
      <c r="AK35" s="97"/>
      <c r="AL35" s="97"/>
      <c r="AM35" s="98">
        <f t="shared" si="75"/>
        <v>0</v>
      </c>
      <c r="AN35" s="96"/>
      <c r="AO35" s="97"/>
      <c r="AP35" s="97"/>
      <c r="AQ35" s="97"/>
      <c r="AR35" s="97"/>
      <c r="AS35" s="98">
        <f t="shared" si="76"/>
        <v>0</v>
      </c>
      <c r="AT35" s="96"/>
      <c r="AU35" s="97"/>
      <c r="AV35" s="97"/>
      <c r="AW35" s="97"/>
      <c r="AX35" s="97"/>
      <c r="AY35" s="98">
        <f t="shared" si="77"/>
        <v>0</v>
      </c>
      <c r="AZ35" s="96"/>
      <c r="BA35" s="97"/>
      <c r="BB35" s="97"/>
      <c r="BC35" s="97"/>
      <c r="BD35" s="97"/>
      <c r="BE35" s="98">
        <f t="shared" si="78"/>
        <v>0</v>
      </c>
      <c r="BF35" s="96"/>
      <c r="BG35" s="97"/>
      <c r="BH35" s="97"/>
      <c r="BI35" s="97"/>
      <c r="BJ35" s="97"/>
      <c r="BK35" s="98">
        <f t="shared" si="79"/>
        <v>0</v>
      </c>
      <c r="BL35" s="96"/>
      <c r="BM35" s="97"/>
      <c r="BN35" s="97"/>
      <c r="BO35" s="97"/>
      <c r="BP35" s="97"/>
      <c r="BQ35" s="98">
        <f t="shared" si="80"/>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315</v>
      </c>
      <c r="F36" s="37">
        <f>SUM(F29:F35)</f>
        <v>360</v>
      </c>
      <c r="G36" s="37">
        <f>SUM(G29:G35)</f>
        <v>311</v>
      </c>
      <c r="H36" s="37">
        <f>SUM(H29:H35)</f>
        <v>336</v>
      </c>
      <c r="I36" s="38">
        <f>SUM(I29:I35)</f>
        <v>1322</v>
      </c>
      <c r="J36" s="39"/>
      <c r="K36" s="37">
        <f>SUM(K29:K35)</f>
        <v>332</v>
      </c>
      <c r="L36" s="37">
        <f>SUM(L29:L35)</f>
        <v>301</v>
      </c>
      <c r="M36" s="37">
        <f>SUM(M29:M35)</f>
        <v>275</v>
      </c>
      <c r="N36" s="37">
        <f>SUM(N29:N35)</f>
        <v>259</v>
      </c>
      <c r="O36" s="38">
        <f>SUM(O29:O35)</f>
        <v>1167</v>
      </c>
      <c r="P36" s="39"/>
      <c r="Q36" s="37">
        <f>SUM(Q29:Q35)</f>
        <v>330</v>
      </c>
      <c r="R36" s="37">
        <f>SUM(R29:R35)</f>
        <v>327</v>
      </c>
      <c r="S36" s="37">
        <f>SUM(S29:S35)</f>
        <v>311</v>
      </c>
      <c r="T36" s="37">
        <f>SUM(T29:T35)</f>
        <v>272</v>
      </c>
      <c r="U36" s="38">
        <f>SUM(U29:U35)</f>
        <v>1240</v>
      </c>
      <c r="V36" s="39"/>
      <c r="W36" s="37">
        <f>SUM(W29:W35)</f>
        <v>335</v>
      </c>
      <c r="X36" s="37">
        <f>SUM(X29:X35)</f>
        <v>323</v>
      </c>
      <c r="Y36" s="37">
        <f>SUM(Y29:Y35)</f>
        <v>269</v>
      </c>
      <c r="Z36" s="37">
        <f>SUM(Z29:Z35)</f>
        <v>385</v>
      </c>
      <c r="AA36" s="38">
        <f>SUM(AA29:AA35)</f>
        <v>1312</v>
      </c>
      <c r="AB36" s="39"/>
      <c r="AC36" s="37">
        <f>SUM(AC29:AC35)</f>
        <v>291</v>
      </c>
      <c r="AD36" s="37">
        <f>SUM(AD29:AD35)</f>
        <v>245</v>
      </c>
      <c r="AE36" s="37">
        <f>SUM(AE29:AE35)</f>
        <v>297</v>
      </c>
      <c r="AF36" s="37">
        <f>SUM(AF29:AF35)</f>
        <v>307</v>
      </c>
      <c r="AG36" s="38">
        <f>SUM(AG29:AG35)</f>
        <v>1140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6181</v>
      </c>
      <c r="CE36" s="17">
        <f>CD36/CC36</f>
        <v>309.05</v>
      </c>
    </row>
    <row r="37" spans="1:83" ht="15.75" customHeight="1" x14ac:dyDescent="0.25">
      <c r="A37" s="33"/>
      <c r="B37" s="34" t="s">
        <v>33</v>
      </c>
      <c r="C37" s="43"/>
      <c r="D37" s="36">
        <f>SUM(D29:D34)</f>
        <v>106</v>
      </c>
      <c r="E37" s="37">
        <f>E36+$D$37-E35</f>
        <v>421</v>
      </c>
      <c r="F37" s="37">
        <f>F36+$D$37-F35</f>
        <v>466</v>
      </c>
      <c r="G37" s="37">
        <f>G36+$D$37-G35</f>
        <v>417</v>
      </c>
      <c r="H37" s="37">
        <f>H36+$D$37-H35</f>
        <v>442</v>
      </c>
      <c r="I37" s="38">
        <f>E37+F37+G37+H37</f>
        <v>1746</v>
      </c>
      <c r="J37" s="36">
        <f>SUM(J29:J34)</f>
        <v>102</v>
      </c>
      <c r="K37" s="37">
        <f>K36+$J$37-K35</f>
        <v>434</v>
      </c>
      <c r="L37" s="37">
        <f>L36+$J$37-L35</f>
        <v>403</v>
      </c>
      <c r="M37" s="37">
        <f>M36+$J$37-M35</f>
        <v>377</v>
      </c>
      <c r="N37" s="37">
        <f>N36+$J$37-N35</f>
        <v>361</v>
      </c>
      <c r="O37" s="38">
        <f>K37+L37+M37+N37</f>
        <v>1575</v>
      </c>
      <c r="P37" s="36">
        <f>SUM(P29:P34)</f>
        <v>101</v>
      </c>
      <c r="Q37" s="37">
        <f>Q36+$P$37-Q35</f>
        <v>431</v>
      </c>
      <c r="R37" s="37">
        <f>R36+$P$37-R35</f>
        <v>428</v>
      </c>
      <c r="S37" s="37">
        <f>S36+$P$37-S35</f>
        <v>412</v>
      </c>
      <c r="T37" s="37">
        <f>T36+$P$37-T35</f>
        <v>373</v>
      </c>
      <c r="U37" s="38">
        <f>Q37+R37+S37+T37</f>
        <v>1644</v>
      </c>
      <c r="V37" s="36">
        <f>SUM(V29:V34)</f>
        <v>103</v>
      </c>
      <c r="W37" s="37">
        <f>W36+$V$37-W35</f>
        <v>438</v>
      </c>
      <c r="X37" s="37">
        <f>X36+$V$37-X35</f>
        <v>426</v>
      </c>
      <c r="Y37" s="37">
        <f>Y36+$V$37-Y35</f>
        <v>372</v>
      </c>
      <c r="Z37" s="37">
        <f>Z36+$V$37-Z35</f>
        <v>488</v>
      </c>
      <c r="AA37" s="38">
        <f>W37+X37+Y37+Z37</f>
        <v>1724</v>
      </c>
      <c r="AB37" s="36">
        <f>SUM(AB29:AB34)</f>
        <v>99</v>
      </c>
      <c r="AC37" s="37">
        <f>AC36+$AB$37-AC35</f>
        <v>390</v>
      </c>
      <c r="AD37" s="37">
        <f>AD36+$AB$37-AD35</f>
        <v>344</v>
      </c>
      <c r="AE37" s="37">
        <f>AE36+$AB$37-AE35</f>
        <v>396</v>
      </c>
      <c r="AF37" s="37">
        <f>AF36+$AB$37-AF35</f>
        <v>406</v>
      </c>
      <c r="AG37" s="38">
        <f>AC37+AD37+AE37+AF37</f>
        <v>1536</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8225</v>
      </c>
      <c r="CE37" s="17">
        <f>CD37/CC37</f>
        <v>411.25</v>
      </c>
    </row>
    <row r="38" spans="1:83" ht="15.75" customHeight="1" x14ac:dyDescent="0.25">
      <c r="A38" s="33"/>
      <c r="B38" s="34" t="s">
        <v>34</v>
      </c>
      <c r="C38" s="43"/>
      <c r="D38" s="39"/>
      <c r="E38" s="37">
        <f t="shared" ref="E38:I39" si="95">IF($D$37&gt;0,IF(E36=E52,0.5,IF(E36&gt;E52,1,0)),0)</f>
        <v>0</v>
      </c>
      <c r="F38" s="37">
        <f t="shared" si="95"/>
        <v>0</v>
      </c>
      <c r="G38" s="37">
        <f t="shared" si="95"/>
        <v>0</v>
      </c>
      <c r="H38" s="37">
        <f t="shared" si="95"/>
        <v>0</v>
      </c>
      <c r="I38" s="38">
        <f t="shared" si="95"/>
        <v>0</v>
      </c>
      <c r="J38" s="39"/>
      <c r="K38" s="37">
        <f>IF($J$37&gt;0,IF(K36=K162,0.5,IF(K36&gt;K162,1,0)),0)</f>
        <v>1</v>
      </c>
      <c r="L38" s="37">
        <f>IF($J$37&gt;0,IF(L36=L162,0.5,IF(L36&gt;L162,1,0)),0)</f>
        <v>1</v>
      </c>
      <c r="M38" s="37">
        <f>IF($J$37&gt;0,IF(M36=M162,0.5,IF(M36&gt;M162,1,0)),0)</f>
        <v>0</v>
      </c>
      <c r="N38" s="37">
        <f>IF($J$37&gt;0,IF(N36=N162,0.5,IF(N36&gt;N162,1,0)),0)</f>
        <v>0</v>
      </c>
      <c r="O38" s="38">
        <f>IF($J$37&gt;0,IF(O36=O162,0.5,IF(O36&gt;O162,1,0)),0)</f>
        <v>0</v>
      </c>
      <c r="P38" s="39"/>
      <c r="Q38" s="37">
        <f t="shared" ref="Q38:U39" si="96">IF($P$37&gt;0,IF(Q36=Q117,0.5,IF(Q36&gt;Q117,1,0)),0)</f>
        <v>0</v>
      </c>
      <c r="R38" s="37">
        <f t="shared" si="96"/>
        <v>0</v>
      </c>
      <c r="S38" s="37">
        <f t="shared" si="96"/>
        <v>0</v>
      </c>
      <c r="T38" s="37">
        <f t="shared" si="96"/>
        <v>0</v>
      </c>
      <c r="U38" s="38">
        <f t="shared" si="96"/>
        <v>0</v>
      </c>
      <c r="V38" s="39"/>
      <c r="W38" s="37">
        <f t="shared" ref="W38:AA39" si="97">IF($V$37&gt;0,IF(W36=W10,0.5,IF(W36&gt;W10,1,0)),0)</f>
        <v>1</v>
      </c>
      <c r="X38" s="37">
        <f t="shared" si="97"/>
        <v>0</v>
      </c>
      <c r="Y38" s="37">
        <f t="shared" si="97"/>
        <v>0</v>
      </c>
      <c r="Z38" s="37">
        <f t="shared" si="97"/>
        <v>0</v>
      </c>
      <c r="AA38" s="38">
        <f t="shared" si="97"/>
        <v>0</v>
      </c>
      <c r="AB38" s="39"/>
      <c r="AC38" s="37">
        <f t="shared" ref="AC38:AG39" si="98">IF($AB$37&gt;0,IF(AC36=AC78,0.5,IF(AC36&gt;AC78,1,0)),0)</f>
        <v>0</v>
      </c>
      <c r="AD38" s="37">
        <f t="shared" si="98"/>
        <v>0</v>
      </c>
      <c r="AE38" s="37">
        <f t="shared" si="98"/>
        <v>0</v>
      </c>
      <c r="AF38" s="37">
        <f t="shared" si="98"/>
        <v>0</v>
      </c>
      <c r="AG38" s="38">
        <f t="shared" si="98"/>
        <v>0</v>
      </c>
      <c r="AH38" s="39"/>
      <c r="AI38" s="37">
        <f t="shared" ref="AI38:AM39" si="99">IF($AH$37&gt;0,IF(AI36=AI104,0.5,IF(AI36&gt;AI104,1,0)),0)</f>
        <v>0</v>
      </c>
      <c r="AJ38" s="37">
        <f t="shared" si="99"/>
        <v>0</v>
      </c>
      <c r="AK38" s="37">
        <f t="shared" si="99"/>
        <v>0</v>
      </c>
      <c r="AL38" s="37">
        <f t="shared" si="99"/>
        <v>0</v>
      </c>
      <c r="AM38" s="38">
        <f t="shared" si="99"/>
        <v>0</v>
      </c>
      <c r="AN38" s="39"/>
      <c r="AO38" s="37">
        <f t="shared" ref="AO38:AS39" si="100">IF($AN$37&gt;0,IF(AO36=AO143,0.5,IF(AO36&gt;AO143,1,0)),0)</f>
        <v>0</v>
      </c>
      <c r="AP38" s="37">
        <f t="shared" si="100"/>
        <v>0</v>
      </c>
      <c r="AQ38" s="37">
        <f t="shared" si="100"/>
        <v>0</v>
      </c>
      <c r="AR38" s="37">
        <f t="shared" si="100"/>
        <v>0</v>
      </c>
      <c r="AS38" s="38">
        <f t="shared" si="100"/>
        <v>0</v>
      </c>
      <c r="AT38" s="39"/>
      <c r="AU38" s="37">
        <f t="shared" ref="AU38:AY39" si="101">IF($AT$37&gt;0,IF(AU36=AU23,0.5,IF(AU36&gt;AU23,1,0)),0)</f>
        <v>0</v>
      </c>
      <c r="AV38" s="37">
        <f t="shared" si="101"/>
        <v>0</v>
      </c>
      <c r="AW38" s="37">
        <f t="shared" si="101"/>
        <v>0</v>
      </c>
      <c r="AX38" s="37">
        <f t="shared" si="101"/>
        <v>0</v>
      </c>
      <c r="AY38" s="38">
        <f t="shared" si="101"/>
        <v>0</v>
      </c>
      <c r="AZ38" s="39"/>
      <c r="BA38" s="37">
        <f t="shared" ref="BA38:BE39" si="102">IF($AZ$37&gt;0,IF(BA36=BA65,0.5,IF(BA36&gt;BA65,1,0)),0)</f>
        <v>0</v>
      </c>
      <c r="BB38" s="37">
        <f t="shared" si="102"/>
        <v>0</v>
      </c>
      <c r="BC38" s="37">
        <f t="shared" si="102"/>
        <v>0</v>
      </c>
      <c r="BD38" s="37">
        <f t="shared" si="102"/>
        <v>0</v>
      </c>
      <c r="BE38" s="38">
        <f t="shared" si="102"/>
        <v>0</v>
      </c>
      <c r="BF38" s="39"/>
      <c r="BG38" s="37">
        <f t="shared" ref="BG38:BK39" si="103">IF($BF$37&gt;0,IF(BG36=BG130,0.5,IF(BG36&gt;BG130,1,0)),0)</f>
        <v>0</v>
      </c>
      <c r="BH38" s="37">
        <f t="shared" si="103"/>
        <v>0</v>
      </c>
      <c r="BI38" s="37">
        <f t="shared" si="103"/>
        <v>0</v>
      </c>
      <c r="BJ38" s="37">
        <f t="shared" si="103"/>
        <v>0</v>
      </c>
      <c r="BK38" s="38">
        <f t="shared" si="103"/>
        <v>0</v>
      </c>
      <c r="BL38" s="39"/>
      <c r="BM38" s="37">
        <f t="shared" ref="BM38:BQ39" si="104">IF($BL$37&gt;0,IF(BM36=BM91,0.5,IF(BM36&gt;BM91,1,0)),0)</f>
        <v>0</v>
      </c>
      <c r="BN38" s="37">
        <f t="shared" si="104"/>
        <v>0</v>
      </c>
      <c r="BO38" s="37">
        <f t="shared" si="104"/>
        <v>0</v>
      </c>
      <c r="BP38" s="37">
        <f t="shared" si="104"/>
        <v>0</v>
      </c>
      <c r="BQ38" s="38">
        <f t="shared" si="104"/>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5"/>
        <v>0</v>
      </c>
      <c r="F39" s="37">
        <f t="shared" si="95"/>
        <v>0</v>
      </c>
      <c r="G39" s="37">
        <f t="shared" si="95"/>
        <v>1</v>
      </c>
      <c r="H39" s="37">
        <f t="shared" si="95"/>
        <v>0</v>
      </c>
      <c r="I39" s="38">
        <f t="shared" si="95"/>
        <v>0</v>
      </c>
      <c r="J39" s="39"/>
      <c r="K39" s="37">
        <f>IF($J$37&gt;0,IF(K37=K163,0.5,IF(K37&gt;K163,1,0)),0)</f>
        <v>1</v>
      </c>
      <c r="L39" s="37">
        <f>IF($J$37&gt;0,IF(L37=L163,0.5,IF(L37&gt;L163,1,0)),0)</f>
        <v>1</v>
      </c>
      <c r="M39" s="37">
        <f>IF($J$37&gt;0,IF(M37=M163,0.5,IF(M37&gt;M163,1,0)),0)</f>
        <v>0</v>
      </c>
      <c r="N39" s="37">
        <f>IF($J$37&gt;0,IF(N37=N163,0.5,IF(N37&gt;N163,1,0)),0)</f>
        <v>0</v>
      </c>
      <c r="O39" s="38">
        <f>IF($J$37&gt;0,IF(O37=O163,0.5,IF(O37&gt;O163,1,0)),0)</f>
        <v>0</v>
      </c>
      <c r="P39" s="39"/>
      <c r="Q39" s="37">
        <f t="shared" si="96"/>
        <v>0</v>
      </c>
      <c r="R39" s="37">
        <f t="shared" si="96"/>
        <v>0</v>
      </c>
      <c r="S39" s="37">
        <f t="shared" si="96"/>
        <v>0</v>
      </c>
      <c r="T39" s="37">
        <f t="shared" si="96"/>
        <v>0</v>
      </c>
      <c r="U39" s="38">
        <f t="shared" si="96"/>
        <v>0</v>
      </c>
      <c r="V39" s="39"/>
      <c r="W39" s="37">
        <f t="shared" si="97"/>
        <v>1</v>
      </c>
      <c r="X39" s="37">
        <f t="shared" si="97"/>
        <v>0</v>
      </c>
      <c r="Y39" s="37">
        <f t="shared" si="97"/>
        <v>0</v>
      </c>
      <c r="Z39" s="37">
        <f t="shared" si="97"/>
        <v>1</v>
      </c>
      <c r="AA39" s="38">
        <f t="shared" si="97"/>
        <v>1</v>
      </c>
      <c r="AB39" s="39"/>
      <c r="AC39" s="37">
        <f t="shared" si="98"/>
        <v>0</v>
      </c>
      <c r="AD39" s="37">
        <f t="shared" si="98"/>
        <v>0</v>
      </c>
      <c r="AE39" s="37">
        <f t="shared" si="98"/>
        <v>0</v>
      </c>
      <c r="AF39" s="37">
        <f t="shared" si="98"/>
        <v>0</v>
      </c>
      <c r="AG39" s="38">
        <f t="shared" si="98"/>
        <v>0</v>
      </c>
      <c r="AH39" s="39"/>
      <c r="AI39" s="37">
        <f t="shared" si="99"/>
        <v>0</v>
      </c>
      <c r="AJ39" s="37">
        <f t="shared" si="99"/>
        <v>0</v>
      </c>
      <c r="AK39" s="37">
        <f t="shared" si="99"/>
        <v>0</v>
      </c>
      <c r="AL39" s="37">
        <f t="shared" si="99"/>
        <v>0</v>
      </c>
      <c r="AM39" s="38">
        <f t="shared" si="99"/>
        <v>0</v>
      </c>
      <c r="AN39" s="39"/>
      <c r="AO39" s="37">
        <f t="shared" si="100"/>
        <v>0</v>
      </c>
      <c r="AP39" s="37">
        <f t="shared" si="100"/>
        <v>0</v>
      </c>
      <c r="AQ39" s="37">
        <f t="shared" si="100"/>
        <v>0</v>
      </c>
      <c r="AR39" s="37">
        <f t="shared" si="100"/>
        <v>0</v>
      </c>
      <c r="AS39" s="38">
        <f t="shared" si="100"/>
        <v>0</v>
      </c>
      <c r="AT39" s="39"/>
      <c r="AU39" s="37">
        <f t="shared" si="101"/>
        <v>0</v>
      </c>
      <c r="AV39" s="37">
        <f t="shared" si="101"/>
        <v>0</v>
      </c>
      <c r="AW39" s="37">
        <f t="shared" si="101"/>
        <v>0</v>
      </c>
      <c r="AX39" s="37">
        <f t="shared" si="101"/>
        <v>0</v>
      </c>
      <c r="AY39" s="38">
        <f t="shared" si="101"/>
        <v>0</v>
      </c>
      <c r="AZ39" s="39"/>
      <c r="BA39" s="37">
        <f t="shared" si="102"/>
        <v>0</v>
      </c>
      <c r="BB39" s="37">
        <f t="shared" si="102"/>
        <v>0</v>
      </c>
      <c r="BC39" s="37">
        <f t="shared" si="102"/>
        <v>0</v>
      </c>
      <c r="BD39" s="37">
        <f t="shared" si="102"/>
        <v>0</v>
      </c>
      <c r="BE39" s="38">
        <f t="shared" si="102"/>
        <v>0</v>
      </c>
      <c r="BF39" s="39"/>
      <c r="BG39" s="37">
        <f t="shared" si="103"/>
        <v>0</v>
      </c>
      <c r="BH39" s="37">
        <f t="shared" si="103"/>
        <v>0</v>
      </c>
      <c r="BI39" s="37">
        <f t="shared" si="103"/>
        <v>0</v>
      </c>
      <c r="BJ39" s="37">
        <f t="shared" si="103"/>
        <v>0</v>
      </c>
      <c r="BK39" s="38">
        <f t="shared" si="103"/>
        <v>0</v>
      </c>
      <c r="BL39" s="39"/>
      <c r="BM39" s="37">
        <f t="shared" si="104"/>
        <v>0</v>
      </c>
      <c r="BN39" s="37">
        <f t="shared" si="104"/>
        <v>0</v>
      </c>
      <c r="BO39" s="37">
        <f t="shared" si="104"/>
        <v>0</v>
      </c>
      <c r="BP39" s="37">
        <f t="shared" si="104"/>
        <v>0</v>
      </c>
      <c r="BQ39" s="38">
        <f t="shared" si="104"/>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1</v>
      </c>
      <c r="J40" s="56"/>
      <c r="K40" s="57"/>
      <c r="L40" s="57"/>
      <c r="M40" s="57"/>
      <c r="N40" s="57"/>
      <c r="O40" s="58">
        <f>SUM(K38+L38+M38+N38+O38+K39+L39+M39+N39+O39)</f>
        <v>4</v>
      </c>
      <c r="P40" s="56"/>
      <c r="Q40" s="57"/>
      <c r="R40" s="57"/>
      <c r="S40" s="57"/>
      <c r="T40" s="57"/>
      <c r="U40" s="58">
        <f>SUM(Q38+R38+S38+T38+U38+Q39+R39+S39+T39+U39)</f>
        <v>0</v>
      </c>
      <c r="V40" s="56"/>
      <c r="W40" s="57"/>
      <c r="X40" s="57"/>
      <c r="Y40" s="57"/>
      <c r="Z40" s="57"/>
      <c r="AA40" s="58">
        <f>SUM(W38+X38+Y38+Z38+AA38+W39+X39+Y39+Z39+AA39)</f>
        <v>4</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1" t="s">
        <v>61</v>
      </c>
      <c r="C41" s="112"/>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62</v>
      </c>
      <c r="C42" s="103" t="s">
        <v>63</v>
      </c>
      <c r="D42" s="36">
        <v>60</v>
      </c>
      <c r="E42" s="37">
        <v>167</v>
      </c>
      <c r="F42" s="37">
        <v>223</v>
      </c>
      <c r="G42" s="37">
        <v>147</v>
      </c>
      <c r="H42" s="37">
        <v>174</v>
      </c>
      <c r="I42" s="38">
        <f t="shared" ref="I42:I51" si="105">SUM(E42:H42)</f>
        <v>711</v>
      </c>
      <c r="J42" s="39"/>
      <c r="K42" s="40"/>
      <c r="L42" s="40"/>
      <c r="M42" s="40"/>
      <c r="N42" s="40"/>
      <c r="O42" s="38">
        <f t="shared" ref="O42:O51" si="106">SUM(K42:N42)</f>
        <v>0</v>
      </c>
      <c r="P42" s="39">
        <v>55</v>
      </c>
      <c r="Q42" s="40">
        <v>166</v>
      </c>
      <c r="R42" s="40">
        <v>134</v>
      </c>
      <c r="S42" s="40">
        <v>142</v>
      </c>
      <c r="T42" s="40">
        <v>144</v>
      </c>
      <c r="U42" s="38">
        <f t="shared" ref="U42:U51" si="107">SUM(Q42:T42)</f>
        <v>586</v>
      </c>
      <c r="V42" s="39"/>
      <c r="W42" s="40"/>
      <c r="X42" s="40"/>
      <c r="Y42" s="40"/>
      <c r="Z42" s="40"/>
      <c r="AA42" s="38">
        <f t="shared" ref="AA42:AA51" si="108">SUM(W42:Z42)</f>
        <v>0</v>
      </c>
      <c r="AB42" s="39"/>
      <c r="AC42" s="40"/>
      <c r="AD42" s="40"/>
      <c r="AE42" s="40"/>
      <c r="AF42" s="40"/>
      <c r="AG42" s="38">
        <f t="shared" ref="AG42:AG51" si="109">SUM(AC42:AF42)</f>
        <v>0</v>
      </c>
      <c r="AH42" s="39"/>
      <c r="AI42" s="40"/>
      <c r="AJ42" s="40"/>
      <c r="AK42" s="40"/>
      <c r="AL42" s="40"/>
      <c r="AM42" s="38">
        <f t="shared" ref="AM42:AM51" si="110">SUM(AI42:AL42)</f>
        <v>0</v>
      </c>
      <c r="AN42" s="39"/>
      <c r="AO42" s="40"/>
      <c r="AP42" s="40"/>
      <c r="AQ42" s="40"/>
      <c r="AR42" s="40"/>
      <c r="AS42" s="38">
        <f t="shared" ref="AS42:AS51" si="111">SUM(AO42:AR42)</f>
        <v>0</v>
      </c>
      <c r="AT42" s="39"/>
      <c r="AU42" s="40"/>
      <c r="AV42" s="40"/>
      <c r="AW42" s="40"/>
      <c r="AX42" s="40"/>
      <c r="AY42" s="38">
        <f t="shared" ref="AY42:AY51" si="112">SUM(AU42:AX42)</f>
        <v>0</v>
      </c>
      <c r="AZ42" s="39"/>
      <c r="BA42" s="40"/>
      <c r="BB42" s="40"/>
      <c r="BC42" s="40"/>
      <c r="BD42" s="40"/>
      <c r="BE42" s="38">
        <f t="shared" ref="BE42:BE51" si="113">SUM(BA42:BD42)</f>
        <v>0</v>
      </c>
      <c r="BF42" s="39"/>
      <c r="BG42" s="40"/>
      <c r="BH42" s="40"/>
      <c r="BI42" s="40"/>
      <c r="BJ42" s="40"/>
      <c r="BK42" s="38">
        <f t="shared" ref="BK42:BK51" si="114">SUM(BG42:BJ42)</f>
        <v>0</v>
      </c>
      <c r="BL42" s="39"/>
      <c r="BM42" s="40"/>
      <c r="BN42" s="40"/>
      <c r="BO42" s="40"/>
      <c r="BP42" s="40"/>
      <c r="BQ42" s="38">
        <f t="shared" ref="BQ42:BQ51" si="115">SUM(BM42:BP42)</f>
        <v>0</v>
      </c>
      <c r="BR42" s="41">
        <f t="shared" ref="BR42:BR50" si="116">SUM((IF(E42&gt;0,1,0)+(IF(F42&gt;0,1,0)+(IF(G42&gt;0,1,0)+(IF(H42&gt;0,1,0))))))</f>
        <v>4</v>
      </c>
      <c r="BS42" s="17">
        <f t="shared" ref="BS42:BS50" si="117">SUM((IF(K42&gt;0,1,0)+(IF(L42&gt;0,1,0)+(IF(M42&gt;0,1,0)+(IF(N42&gt;0,1,0))))))</f>
        <v>0</v>
      </c>
      <c r="BT42" s="17">
        <f t="shared" ref="BT42:BT50" si="118">SUM((IF(Q42&gt;0,1,0)+(IF(R42&gt;0,1,0)+(IF(S42&gt;0,1,0)+(IF(T42&gt;0,1,0))))))</f>
        <v>4</v>
      </c>
      <c r="BU42" s="17">
        <f t="shared" ref="BU42:BU50" si="119">SUM((IF(W42&gt;0,1,0)+(IF(X42&gt;0,1,0)+(IF(Y42&gt;0,1,0)+(IF(Z42&gt;0,1,0))))))</f>
        <v>0</v>
      </c>
      <c r="BV42" s="17">
        <f t="shared" ref="BV42:BV50" si="120">SUM((IF(AC42&gt;0,1,0)+(IF(AD42&gt;0,1,0)+(IF(AE42&gt;0,1,0)+(IF(AF42&gt;0,1,0))))))</f>
        <v>0</v>
      </c>
      <c r="BW42" s="17">
        <f t="shared" ref="BW42:BW50" si="121">SUM((IF(AI42&gt;0,1,0)+(IF(AJ42&gt;0,1,0)+(IF(AK42&gt;0,1,0)+(IF(AL42&gt;0,1,0))))))</f>
        <v>0</v>
      </c>
      <c r="BX42" s="17">
        <f t="shared" ref="BX42:BX50" si="122">SUM((IF(AO42&gt;0,1,0)+(IF(AP42&gt;0,1,0)+(IF(AQ42&gt;0,1,0)+(IF(AR42&gt;0,1,0))))))</f>
        <v>0</v>
      </c>
      <c r="BY42" s="17">
        <f t="shared" ref="BY42:BY50" si="123">SUM((IF(AU42&gt;0,1,0)+(IF(AV42&gt;0,1,0)+(IF(AW42&gt;0,1,0)+(IF(AX42&gt;0,1,0))))))</f>
        <v>0</v>
      </c>
      <c r="BZ42" s="17">
        <f t="shared" ref="BZ42:BZ50" si="124">SUM((IF(BA42&gt;0,1,0)+(IF(BB42&gt;0,1,0)+(IF(BC42&gt;0,1,0)+(IF(BD42&gt;0,1,0))))))</f>
        <v>0</v>
      </c>
      <c r="CA42" s="17">
        <f t="shared" ref="CA42:CA50" si="125">SUM((IF(BG42&gt;0,1,0)+(IF(BH42&gt;0,1,0)+(IF(BI42&gt;0,1,0)+(IF(BJ42&gt;0,1,0))))))</f>
        <v>0</v>
      </c>
      <c r="CB42" s="17">
        <f t="shared" ref="CB42:CB50" si="126">SUM((IF(BM42&gt;0,1,0)+(IF(BN42&gt;0,1,0)+(IF(BO42&gt;0,1,0)+(IF(BP42&gt;0,1,0))))))</f>
        <v>0</v>
      </c>
      <c r="CC42" s="17">
        <f t="shared" ref="CC42:CC50" si="127">SUM(BR42:CB42)</f>
        <v>8</v>
      </c>
      <c r="CD42" s="17">
        <f t="shared" ref="CD42:CD50" si="128">I42+O42+U42+AA42+AG42+AM42+AS42+AY42+BE42+BK42+BQ42</f>
        <v>1297</v>
      </c>
      <c r="CE42" s="17">
        <f t="shared" ref="CE42:CE50" si="129">CD42/CC42</f>
        <v>162.125</v>
      </c>
    </row>
    <row r="43" spans="1:83" ht="15.75" customHeight="1" x14ac:dyDescent="0.25">
      <c r="A43" s="33"/>
      <c r="B43" s="102" t="s">
        <v>64</v>
      </c>
      <c r="C43" s="103" t="s">
        <v>65</v>
      </c>
      <c r="D43" s="36">
        <v>35</v>
      </c>
      <c r="E43" s="37">
        <v>175</v>
      </c>
      <c r="F43" s="37">
        <v>196</v>
      </c>
      <c r="G43" s="37">
        <v>174</v>
      </c>
      <c r="H43" s="37">
        <v>180</v>
      </c>
      <c r="I43" s="38">
        <f t="shared" si="105"/>
        <v>725</v>
      </c>
      <c r="J43" s="39">
        <v>34</v>
      </c>
      <c r="K43" s="40">
        <v>158</v>
      </c>
      <c r="L43" s="40">
        <v>197</v>
      </c>
      <c r="M43" s="40">
        <v>151</v>
      </c>
      <c r="N43" s="40">
        <v>155</v>
      </c>
      <c r="O43" s="38">
        <f t="shared" si="106"/>
        <v>661</v>
      </c>
      <c r="P43" s="39">
        <v>34</v>
      </c>
      <c r="Q43" s="40">
        <v>125</v>
      </c>
      <c r="R43" s="40">
        <v>153</v>
      </c>
      <c r="S43" s="40">
        <v>153</v>
      </c>
      <c r="T43" s="40">
        <v>170</v>
      </c>
      <c r="U43" s="38">
        <f t="shared" si="107"/>
        <v>601</v>
      </c>
      <c r="V43" s="39">
        <v>35</v>
      </c>
      <c r="W43" s="40">
        <v>161</v>
      </c>
      <c r="X43" s="40">
        <v>168</v>
      </c>
      <c r="Y43" s="40">
        <v>184</v>
      </c>
      <c r="Z43" s="40">
        <v>140</v>
      </c>
      <c r="AA43" s="38">
        <f t="shared" si="108"/>
        <v>653</v>
      </c>
      <c r="AB43" s="39">
        <v>35</v>
      </c>
      <c r="AC43" s="40">
        <v>143</v>
      </c>
      <c r="AD43" s="40">
        <v>221</v>
      </c>
      <c r="AE43" s="40">
        <v>169</v>
      </c>
      <c r="AF43" s="40">
        <v>165</v>
      </c>
      <c r="AG43" s="38">
        <f t="shared" si="109"/>
        <v>698</v>
      </c>
      <c r="AH43" s="39"/>
      <c r="AI43" s="40"/>
      <c r="AJ43" s="40"/>
      <c r="AK43" s="40"/>
      <c r="AL43" s="40"/>
      <c r="AM43" s="38">
        <f t="shared" si="110"/>
        <v>0</v>
      </c>
      <c r="AN43" s="39"/>
      <c r="AO43" s="40"/>
      <c r="AP43" s="40"/>
      <c r="AQ43" s="40"/>
      <c r="AR43" s="40"/>
      <c r="AS43" s="38">
        <f t="shared" si="111"/>
        <v>0</v>
      </c>
      <c r="AT43" s="39"/>
      <c r="AU43" s="40"/>
      <c r="AV43" s="40"/>
      <c r="AW43" s="40"/>
      <c r="AX43" s="40"/>
      <c r="AY43" s="38">
        <f t="shared" si="112"/>
        <v>0</v>
      </c>
      <c r="AZ43" s="39"/>
      <c r="BA43" s="40"/>
      <c r="BB43" s="40"/>
      <c r="BC43" s="40"/>
      <c r="BD43" s="40"/>
      <c r="BE43" s="38">
        <f t="shared" si="113"/>
        <v>0</v>
      </c>
      <c r="BF43" s="39"/>
      <c r="BG43" s="40"/>
      <c r="BH43" s="40"/>
      <c r="BI43" s="40"/>
      <c r="BJ43" s="40"/>
      <c r="BK43" s="38">
        <f t="shared" si="114"/>
        <v>0</v>
      </c>
      <c r="BL43" s="39"/>
      <c r="BM43" s="40"/>
      <c r="BN43" s="40"/>
      <c r="BO43" s="40"/>
      <c r="BP43" s="40"/>
      <c r="BQ43" s="38">
        <f t="shared" si="115"/>
        <v>0</v>
      </c>
      <c r="BR43" s="41">
        <f t="shared" si="116"/>
        <v>4</v>
      </c>
      <c r="BS43" s="17">
        <f t="shared" si="117"/>
        <v>4</v>
      </c>
      <c r="BT43" s="17">
        <f t="shared" si="118"/>
        <v>4</v>
      </c>
      <c r="BU43" s="17">
        <f t="shared" si="119"/>
        <v>4</v>
      </c>
      <c r="BV43" s="17">
        <f t="shared" si="120"/>
        <v>4</v>
      </c>
      <c r="BW43" s="17">
        <f t="shared" si="121"/>
        <v>0</v>
      </c>
      <c r="BX43" s="17">
        <f t="shared" si="122"/>
        <v>0</v>
      </c>
      <c r="BY43" s="17">
        <f t="shared" si="123"/>
        <v>0</v>
      </c>
      <c r="BZ43" s="17">
        <f t="shared" si="124"/>
        <v>0</v>
      </c>
      <c r="CA43" s="17">
        <f t="shared" si="125"/>
        <v>0</v>
      </c>
      <c r="CB43" s="17">
        <f t="shared" si="126"/>
        <v>0</v>
      </c>
      <c r="CC43" s="17">
        <f t="shared" si="127"/>
        <v>20</v>
      </c>
      <c r="CD43" s="17">
        <f t="shared" si="128"/>
        <v>3338</v>
      </c>
      <c r="CE43" s="17">
        <f t="shared" si="129"/>
        <v>166.9</v>
      </c>
    </row>
    <row r="44" spans="1:83" ht="15.75" customHeight="1" x14ac:dyDescent="0.25">
      <c r="A44" s="33"/>
      <c r="B44" s="42" t="s">
        <v>99</v>
      </c>
      <c r="C44" s="43" t="s">
        <v>100</v>
      </c>
      <c r="D44" s="39"/>
      <c r="E44" s="40"/>
      <c r="F44" s="40"/>
      <c r="G44" s="40"/>
      <c r="H44" s="40"/>
      <c r="I44" s="38">
        <f t="shared" si="105"/>
        <v>0</v>
      </c>
      <c r="J44" s="39">
        <v>25</v>
      </c>
      <c r="K44" s="40">
        <v>195</v>
      </c>
      <c r="L44" s="40">
        <v>139</v>
      </c>
      <c r="M44" s="40">
        <v>201</v>
      </c>
      <c r="N44" s="40">
        <v>154</v>
      </c>
      <c r="O44" s="38">
        <f t="shared" si="106"/>
        <v>689</v>
      </c>
      <c r="P44" s="39"/>
      <c r="Q44" s="40"/>
      <c r="R44" s="40"/>
      <c r="S44" s="40"/>
      <c r="T44" s="40"/>
      <c r="U44" s="38">
        <f t="shared" si="107"/>
        <v>0</v>
      </c>
      <c r="V44" s="39">
        <v>26</v>
      </c>
      <c r="W44" s="40">
        <v>182</v>
      </c>
      <c r="X44" s="40">
        <v>223</v>
      </c>
      <c r="Y44" s="40">
        <v>170</v>
      </c>
      <c r="Z44" s="40">
        <v>222</v>
      </c>
      <c r="AA44" s="38">
        <f t="shared" si="108"/>
        <v>797</v>
      </c>
      <c r="AB44" s="39"/>
      <c r="AC44" s="40"/>
      <c r="AD44" s="40"/>
      <c r="AE44" s="40"/>
      <c r="AF44" s="40"/>
      <c r="AG44" s="38">
        <f t="shared" si="109"/>
        <v>0</v>
      </c>
      <c r="AH44" s="39"/>
      <c r="AI44" s="40"/>
      <c r="AJ44" s="40"/>
      <c r="AK44" s="40"/>
      <c r="AL44" s="40"/>
      <c r="AM44" s="38">
        <f t="shared" si="110"/>
        <v>0</v>
      </c>
      <c r="AN44" s="39"/>
      <c r="AO44" s="40"/>
      <c r="AP44" s="40"/>
      <c r="AQ44" s="40"/>
      <c r="AR44" s="40"/>
      <c r="AS44" s="38">
        <f t="shared" si="111"/>
        <v>0</v>
      </c>
      <c r="AT44" s="39"/>
      <c r="AU44" s="40"/>
      <c r="AV44" s="40"/>
      <c r="AW44" s="40"/>
      <c r="AX44" s="40"/>
      <c r="AY44" s="38">
        <f t="shared" si="112"/>
        <v>0</v>
      </c>
      <c r="AZ44" s="39"/>
      <c r="BA44" s="40"/>
      <c r="BB44" s="40"/>
      <c r="BC44" s="40"/>
      <c r="BD44" s="40"/>
      <c r="BE44" s="38">
        <f t="shared" si="113"/>
        <v>0</v>
      </c>
      <c r="BF44" s="39"/>
      <c r="BG44" s="40"/>
      <c r="BH44" s="40"/>
      <c r="BI44" s="40"/>
      <c r="BJ44" s="40"/>
      <c r="BK44" s="38">
        <f t="shared" si="114"/>
        <v>0</v>
      </c>
      <c r="BL44" s="39"/>
      <c r="BM44" s="40"/>
      <c r="BN44" s="40"/>
      <c r="BO44" s="40"/>
      <c r="BP44" s="40"/>
      <c r="BQ44" s="38">
        <f t="shared" si="115"/>
        <v>0</v>
      </c>
      <c r="BR44" s="41">
        <f t="shared" si="116"/>
        <v>0</v>
      </c>
      <c r="BS44" s="17">
        <f t="shared" si="117"/>
        <v>4</v>
      </c>
      <c r="BT44" s="17">
        <f t="shared" si="118"/>
        <v>0</v>
      </c>
      <c r="BU44" s="17">
        <f t="shared" si="119"/>
        <v>4</v>
      </c>
      <c r="BV44" s="17">
        <f t="shared" si="120"/>
        <v>0</v>
      </c>
      <c r="BW44" s="17">
        <f t="shared" si="121"/>
        <v>0</v>
      </c>
      <c r="BX44" s="17">
        <f t="shared" si="122"/>
        <v>0</v>
      </c>
      <c r="BY44" s="17">
        <f t="shared" si="123"/>
        <v>0</v>
      </c>
      <c r="BZ44" s="17">
        <f t="shared" si="124"/>
        <v>0</v>
      </c>
      <c r="CA44" s="17">
        <f t="shared" si="125"/>
        <v>0</v>
      </c>
      <c r="CB44" s="17">
        <f t="shared" si="126"/>
        <v>0</v>
      </c>
      <c r="CC44" s="17">
        <f t="shared" si="127"/>
        <v>8</v>
      </c>
      <c r="CD44" s="17">
        <f t="shared" si="128"/>
        <v>1486</v>
      </c>
      <c r="CE44" s="19">
        <f t="shared" si="129"/>
        <v>185.75</v>
      </c>
    </row>
    <row r="45" spans="1:83" ht="15.75" customHeight="1" x14ac:dyDescent="0.25">
      <c r="A45" s="33"/>
      <c r="B45" s="42">
        <v>4</v>
      </c>
      <c r="C45" s="43"/>
      <c r="D45" s="39"/>
      <c r="E45" s="40"/>
      <c r="F45" s="40"/>
      <c r="G45" s="40"/>
      <c r="H45" s="40"/>
      <c r="I45" s="38">
        <f t="shared" si="105"/>
        <v>0</v>
      </c>
      <c r="J45" s="39"/>
      <c r="K45" s="40"/>
      <c r="L45" s="40"/>
      <c r="M45" s="40"/>
      <c r="N45" s="40"/>
      <c r="O45" s="38">
        <f t="shared" si="106"/>
        <v>0</v>
      </c>
      <c r="P45" s="39"/>
      <c r="Q45" s="40"/>
      <c r="R45" s="40"/>
      <c r="S45" s="40"/>
      <c r="T45" s="40"/>
      <c r="U45" s="38">
        <f t="shared" si="107"/>
        <v>0</v>
      </c>
      <c r="V45" s="39"/>
      <c r="W45" s="40"/>
      <c r="X45" s="40"/>
      <c r="Y45" s="40"/>
      <c r="Z45" s="40"/>
      <c r="AA45" s="38">
        <f t="shared" si="108"/>
        <v>0</v>
      </c>
      <c r="AB45" s="39">
        <v>25</v>
      </c>
      <c r="AC45" s="40">
        <v>183</v>
      </c>
      <c r="AD45" s="40">
        <v>226</v>
      </c>
      <c r="AE45" s="40">
        <v>191</v>
      </c>
      <c r="AF45" s="40">
        <v>205</v>
      </c>
      <c r="AG45" s="38">
        <f t="shared" si="109"/>
        <v>805</v>
      </c>
      <c r="AH45" s="39"/>
      <c r="AI45" s="40"/>
      <c r="AJ45" s="40"/>
      <c r="AK45" s="40"/>
      <c r="AL45" s="40"/>
      <c r="AM45" s="38">
        <f t="shared" si="110"/>
        <v>0</v>
      </c>
      <c r="AN45" s="39"/>
      <c r="AO45" s="40"/>
      <c r="AP45" s="40"/>
      <c r="AQ45" s="40"/>
      <c r="AR45" s="40"/>
      <c r="AS45" s="38">
        <f t="shared" si="111"/>
        <v>0</v>
      </c>
      <c r="AT45" s="39"/>
      <c r="AU45" s="40"/>
      <c r="AV45" s="40"/>
      <c r="AW45" s="40"/>
      <c r="AX45" s="40"/>
      <c r="AY45" s="38">
        <f t="shared" si="112"/>
        <v>0</v>
      </c>
      <c r="AZ45" s="39"/>
      <c r="BA45" s="40"/>
      <c r="BB45" s="40"/>
      <c r="BC45" s="40"/>
      <c r="BD45" s="40"/>
      <c r="BE45" s="38">
        <f t="shared" si="113"/>
        <v>0</v>
      </c>
      <c r="BF45" s="39"/>
      <c r="BG45" s="40"/>
      <c r="BH45" s="40"/>
      <c r="BI45" s="40"/>
      <c r="BJ45" s="40"/>
      <c r="BK45" s="38">
        <f t="shared" si="114"/>
        <v>0</v>
      </c>
      <c r="BL45" s="39"/>
      <c r="BM45" s="40"/>
      <c r="BN45" s="40"/>
      <c r="BO45" s="40"/>
      <c r="BP45" s="40"/>
      <c r="BQ45" s="38">
        <f t="shared" si="115"/>
        <v>0</v>
      </c>
      <c r="BR45" s="41">
        <f t="shared" si="116"/>
        <v>0</v>
      </c>
      <c r="BS45" s="17">
        <f t="shared" si="117"/>
        <v>0</v>
      </c>
      <c r="BT45" s="17">
        <f t="shared" si="118"/>
        <v>0</v>
      </c>
      <c r="BU45" s="17">
        <f t="shared" si="119"/>
        <v>0</v>
      </c>
      <c r="BV45" s="17">
        <f t="shared" si="120"/>
        <v>4</v>
      </c>
      <c r="BW45" s="17">
        <f t="shared" si="121"/>
        <v>0</v>
      </c>
      <c r="BX45" s="17">
        <f t="shared" si="122"/>
        <v>0</v>
      </c>
      <c r="BY45" s="17">
        <f t="shared" si="123"/>
        <v>0</v>
      </c>
      <c r="BZ45" s="17">
        <f t="shared" si="124"/>
        <v>0</v>
      </c>
      <c r="CA45" s="17">
        <f t="shared" si="125"/>
        <v>0</v>
      </c>
      <c r="CB45" s="17">
        <f t="shared" si="126"/>
        <v>0</v>
      </c>
      <c r="CC45" s="17">
        <f t="shared" si="127"/>
        <v>4</v>
      </c>
      <c r="CD45" s="17">
        <f t="shared" si="128"/>
        <v>805</v>
      </c>
      <c r="CE45" s="19">
        <f t="shared" si="129"/>
        <v>201.25</v>
      </c>
    </row>
    <row r="46" spans="1:83" ht="15.75" customHeight="1" x14ac:dyDescent="0.25">
      <c r="A46" s="33"/>
      <c r="B46" s="42">
        <v>5</v>
      </c>
      <c r="C46" s="43"/>
      <c r="D46" s="39"/>
      <c r="E46" s="40"/>
      <c r="F46" s="40"/>
      <c r="G46" s="40"/>
      <c r="H46" s="40"/>
      <c r="I46" s="38">
        <f t="shared" si="105"/>
        <v>0</v>
      </c>
      <c r="J46" s="39"/>
      <c r="K46" s="40"/>
      <c r="L46" s="40"/>
      <c r="M46" s="40"/>
      <c r="N46" s="40"/>
      <c r="O46" s="38">
        <f t="shared" si="106"/>
        <v>0</v>
      </c>
      <c r="P46" s="39"/>
      <c r="Q46" s="40"/>
      <c r="R46" s="40"/>
      <c r="S46" s="40"/>
      <c r="T46" s="40"/>
      <c r="U46" s="38">
        <f t="shared" si="107"/>
        <v>0</v>
      </c>
      <c r="V46" s="39"/>
      <c r="W46" s="40"/>
      <c r="X46" s="40"/>
      <c r="Y46" s="40"/>
      <c r="Z46" s="40"/>
      <c r="AA46" s="38">
        <f t="shared" si="108"/>
        <v>0</v>
      </c>
      <c r="AB46" s="39"/>
      <c r="AC46" s="40"/>
      <c r="AD46" s="40"/>
      <c r="AE46" s="40"/>
      <c r="AF46" s="40"/>
      <c r="AG46" s="38">
        <f t="shared" si="109"/>
        <v>0</v>
      </c>
      <c r="AH46" s="39"/>
      <c r="AI46" s="40"/>
      <c r="AJ46" s="40"/>
      <c r="AK46" s="40"/>
      <c r="AL46" s="40"/>
      <c r="AM46" s="38">
        <f t="shared" si="110"/>
        <v>0</v>
      </c>
      <c r="AN46" s="39"/>
      <c r="AO46" s="40"/>
      <c r="AP46" s="40"/>
      <c r="AQ46" s="40"/>
      <c r="AR46" s="40"/>
      <c r="AS46" s="38">
        <f t="shared" si="111"/>
        <v>0</v>
      </c>
      <c r="AT46" s="39"/>
      <c r="AU46" s="40"/>
      <c r="AV46" s="40"/>
      <c r="AW46" s="40"/>
      <c r="AX46" s="40"/>
      <c r="AY46" s="38">
        <f t="shared" si="112"/>
        <v>0</v>
      </c>
      <c r="AZ46" s="39"/>
      <c r="BA46" s="40"/>
      <c r="BB46" s="40"/>
      <c r="BC46" s="40"/>
      <c r="BD46" s="40"/>
      <c r="BE46" s="38">
        <f t="shared" si="113"/>
        <v>0</v>
      </c>
      <c r="BF46" s="39"/>
      <c r="BG46" s="40"/>
      <c r="BH46" s="40"/>
      <c r="BI46" s="40"/>
      <c r="BJ46" s="40"/>
      <c r="BK46" s="38">
        <f t="shared" si="114"/>
        <v>0</v>
      </c>
      <c r="BL46" s="39"/>
      <c r="BM46" s="40"/>
      <c r="BN46" s="40"/>
      <c r="BO46" s="40"/>
      <c r="BP46" s="40"/>
      <c r="BQ46" s="38">
        <f t="shared" si="115"/>
        <v>0</v>
      </c>
      <c r="BR46" s="41">
        <f t="shared" si="116"/>
        <v>0</v>
      </c>
      <c r="BS46" s="17">
        <f t="shared" si="117"/>
        <v>0</v>
      </c>
      <c r="BT46" s="17">
        <f t="shared" si="118"/>
        <v>0</v>
      </c>
      <c r="BU46" s="17">
        <f t="shared" si="119"/>
        <v>0</v>
      </c>
      <c r="BV46" s="17">
        <f t="shared" si="120"/>
        <v>0</v>
      </c>
      <c r="BW46" s="17">
        <f t="shared" si="121"/>
        <v>0</v>
      </c>
      <c r="BX46" s="17">
        <f t="shared" si="122"/>
        <v>0</v>
      </c>
      <c r="BY46" s="17">
        <f t="shared" si="123"/>
        <v>0</v>
      </c>
      <c r="BZ46" s="17">
        <f t="shared" si="124"/>
        <v>0</v>
      </c>
      <c r="CA46" s="17">
        <f t="shared" si="125"/>
        <v>0</v>
      </c>
      <c r="CB46" s="17">
        <f t="shared" si="126"/>
        <v>0</v>
      </c>
      <c r="CC46" s="17">
        <f t="shared" si="127"/>
        <v>0</v>
      </c>
      <c r="CD46" s="17">
        <f t="shared" si="128"/>
        <v>0</v>
      </c>
      <c r="CE46" s="19" t="e">
        <f t="shared" si="129"/>
        <v>#DIV/0!</v>
      </c>
    </row>
    <row r="47" spans="1:83" ht="15.75" x14ac:dyDescent="0.25">
      <c r="A47" s="33"/>
      <c r="B47" s="42">
        <v>6</v>
      </c>
      <c r="C47" s="43"/>
      <c r="D47" s="39"/>
      <c r="E47" s="40"/>
      <c r="F47" s="40"/>
      <c r="G47" s="40"/>
      <c r="H47" s="40"/>
      <c r="I47" s="38">
        <f t="shared" si="105"/>
        <v>0</v>
      </c>
      <c r="J47" s="39"/>
      <c r="K47" s="40"/>
      <c r="L47" s="40"/>
      <c r="M47" s="40"/>
      <c r="N47" s="40"/>
      <c r="O47" s="38">
        <f t="shared" si="106"/>
        <v>0</v>
      </c>
      <c r="P47" s="39"/>
      <c r="Q47" s="40"/>
      <c r="R47" s="40"/>
      <c r="S47" s="40"/>
      <c r="T47" s="40"/>
      <c r="U47" s="38">
        <f t="shared" si="107"/>
        <v>0</v>
      </c>
      <c r="V47" s="39"/>
      <c r="W47" s="40"/>
      <c r="X47" s="40"/>
      <c r="Y47" s="40"/>
      <c r="Z47" s="40"/>
      <c r="AA47" s="38">
        <f t="shared" si="108"/>
        <v>0</v>
      </c>
      <c r="AB47" s="39"/>
      <c r="AC47" s="40"/>
      <c r="AD47" s="40"/>
      <c r="AE47" s="40"/>
      <c r="AF47" s="40"/>
      <c r="AG47" s="38">
        <f t="shared" si="109"/>
        <v>0</v>
      </c>
      <c r="AH47" s="39"/>
      <c r="AI47" s="40"/>
      <c r="AJ47" s="40"/>
      <c r="AK47" s="40"/>
      <c r="AL47" s="40"/>
      <c r="AM47" s="38">
        <f t="shared" si="110"/>
        <v>0</v>
      </c>
      <c r="AN47" s="39"/>
      <c r="AO47" s="40"/>
      <c r="AP47" s="40"/>
      <c r="AQ47" s="40"/>
      <c r="AR47" s="40"/>
      <c r="AS47" s="38">
        <f t="shared" si="111"/>
        <v>0</v>
      </c>
      <c r="AT47" s="39"/>
      <c r="AU47" s="40"/>
      <c r="AV47" s="40"/>
      <c r="AW47" s="40"/>
      <c r="AX47" s="40"/>
      <c r="AY47" s="38">
        <f t="shared" si="112"/>
        <v>0</v>
      </c>
      <c r="AZ47" s="39"/>
      <c r="BA47" s="40"/>
      <c r="BB47" s="40"/>
      <c r="BC47" s="40"/>
      <c r="BD47" s="40"/>
      <c r="BE47" s="38">
        <f t="shared" si="113"/>
        <v>0</v>
      </c>
      <c r="BF47" s="39"/>
      <c r="BG47" s="40"/>
      <c r="BH47" s="40"/>
      <c r="BI47" s="40"/>
      <c r="BJ47" s="40"/>
      <c r="BK47" s="38">
        <f t="shared" si="114"/>
        <v>0</v>
      </c>
      <c r="BL47" s="39"/>
      <c r="BM47" s="40"/>
      <c r="BN47" s="40"/>
      <c r="BO47" s="40"/>
      <c r="BP47" s="40"/>
      <c r="BQ47" s="38">
        <f t="shared" si="115"/>
        <v>0</v>
      </c>
      <c r="BR47" s="41">
        <f t="shared" si="116"/>
        <v>0</v>
      </c>
      <c r="BS47" s="17">
        <f t="shared" si="117"/>
        <v>0</v>
      </c>
      <c r="BT47" s="17">
        <f t="shared" si="118"/>
        <v>0</v>
      </c>
      <c r="BU47" s="17">
        <f t="shared" si="119"/>
        <v>0</v>
      </c>
      <c r="BV47" s="17">
        <f t="shared" si="120"/>
        <v>0</v>
      </c>
      <c r="BW47" s="17">
        <f t="shared" si="121"/>
        <v>0</v>
      </c>
      <c r="BX47" s="17">
        <f t="shared" si="122"/>
        <v>0</v>
      </c>
      <c r="BY47" s="17">
        <f t="shared" si="123"/>
        <v>0</v>
      </c>
      <c r="BZ47" s="17">
        <f t="shared" si="124"/>
        <v>0</v>
      </c>
      <c r="CA47" s="17">
        <f t="shared" si="125"/>
        <v>0</v>
      </c>
      <c r="CB47" s="17">
        <f t="shared" si="126"/>
        <v>0</v>
      </c>
      <c r="CC47" s="17">
        <f t="shared" si="127"/>
        <v>0</v>
      </c>
      <c r="CD47" s="17">
        <f t="shared" si="128"/>
        <v>0</v>
      </c>
      <c r="CE47" s="19" t="e">
        <f t="shared" si="129"/>
        <v>#DIV/0!</v>
      </c>
    </row>
    <row r="48" spans="1:83" ht="15.75" hidden="1" x14ac:dyDescent="0.25">
      <c r="A48" s="33"/>
      <c r="B48" s="42">
        <v>7</v>
      </c>
      <c r="C48" s="43"/>
      <c r="D48" s="39"/>
      <c r="E48" s="40"/>
      <c r="F48" s="40"/>
      <c r="G48" s="40"/>
      <c r="H48" s="40"/>
      <c r="I48" s="38">
        <f t="shared" si="105"/>
        <v>0</v>
      </c>
      <c r="J48" s="39"/>
      <c r="K48" s="40"/>
      <c r="L48" s="40"/>
      <c r="M48" s="40"/>
      <c r="N48" s="40"/>
      <c r="O48" s="38">
        <f t="shared" si="106"/>
        <v>0</v>
      </c>
      <c r="P48" s="39"/>
      <c r="Q48" s="40"/>
      <c r="R48" s="40"/>
      <c r="S48" s="40"/>
      <c r="T48" s="40"/>
      <c r="U48" s="38">
        <f t="shared" si="107"/>
        <v>0</v>
      </c>
      <c r="V48" s="39"/>
      <c r="W48" s="40"/>
      <c r="X48" s="40"/>
      <c r="Y48" s="40"/>
      <c r="Z48" s="40"/>
      <c r="AA48" s="38">
        <f t="shared" si="108"/>
        <v>0</v>
      </c>
      <c r="AB48" s="39"/>
      <c r="AC48" s="40"/>
      <c r="AD48" s="40"/>
      <c r="AE48" s="40"/>
      <c r="AF48" s="40"/>
      <c r="AG48" s="38">
        <f t="shared" si="109"/>
        <v>0</v>
      </c>
      <c r="AH48" s="39"/>
      <c r="AI48" s="40"/>
      <c r="AJ48" s="40"/>
      <c r="AK48" s="40"/>
      <c r="AL48" s="40"/>
      <c r="AM48" s="38">
        <f t="shared" si="110"/>
        <v>0</v>
      </c>
      <c r="AN48" s="39"/>
      <c r="AO48" s="40"/>
      <c r="AP48" s="40"/>
      <c r="AQ48" s="40"/>
      <c r="AR48" s="40"/>
      <c r="AS48" s="38">
        <f t="shared" si="111"/>
        <v>0</v>
      </c>
      <c r="AT48" s="39"/>
      <c r="AU48" s="40"/>
      <c r="AV48" s="40"/>
      <c r="AW48" s="40"/>
      <c r="AX48" s="40"/>
      <c r="AY48" s="38">
        <f t="shared" si="112"/>
        <v>0</v>
      </c>
      <c r="AZ48" s="39"/>
      <c r="BA48" s="40"/>
      <c r="BB48" s="40"/>
      <c r="BC48" s="40"/>
      <c r="BD48" s="40"/>
      <c r="BE48" s="38">
        <f t="shared" si="113"/>
        <v>0</v>
      </c>
      <c r="BF48" s="39"/>
      <c r="BG48" s="40"/>
      <c r="BH48" s="40"/>
      <c r="BI48" s="40"/>
      <c r="BJ48" s="40"/>
      <c r="BK48" s="38">
        <f t="shared" si="114"/>
        <v>0</v>
      </c>
      <c r="BL48" s="39"/>
      <c r="BM48" s="40"/>
      <c r="BN48" s="40"/>
      <c r="BO48" s="40"/>
      <c r="BP48" s="40"/>
      <c r="BQ48" s="38">
        <f t="shared" si="115"/>
        <v>0</v>
      </c>
      <c r="BR48" s="41">
        <f t="shared" si="116"/>
        <v>0</v>
      </c>
      <c r="BS48" s="17">
        <f t="shared" si="117"/>
        <v>0</v>
      </c>
      <c r="BT48" s="17">
        <f t="shared" si="118"/>
        <v>0</v>
      </c>
      <c r="BU48" s="17">
        <f t="shared" si="119"/>
        <v>0</v>
      </c>
      <c r="BV48" s="17">
        <f t="shared" si="120"/>
        <v>0</v>
      </c>
      <c r="BW48" s="17">
        <f t="shared" si="121"/>
        <v>0</v>
      </c>
      <c r="BX48" s="17">
        <f t="shared" si="122"/>
        <v>0</v>
      </c>
      <c r="BY48" s="17">
        <f t="shared" si="123"/>
        <v>0</v>
      </c>
      <c r="BZ48" s="17">
        <f t="shared" si="124"/>
        <v>0</v>
      </c>
      <c r="CA48" s="17">
        <f t="shared" si="125"/>
        <v>0</v>
      </c>
      <c r="CB48" s="17">
        <f t="shared" si="126"/>
        <v>0</v>
      </c>
      <c r="CC48" s="17">
        <f t="shared" si="127"/>
        <v>0</v>
      </c>
      <c r="CD48" s="17">
        <f t="shared" si="128"/>
        <v>0</v>
      </c>
      <c r="CE48" s="19" t="e">
        <f t="shared" si="129"/>
        <v>#DIV/0!</v>
      </c>
    </row>
    <row r="49" spans="1:83" ht="15.75" hidden="1" x14ac:dyDescent="0.25">
      <c r="A49" s="33"/>
      <c r="B49" s="42">
        <v>8</v>
      </c>
      <c r="C49" s="43"/>
      <c r="D49" s="39"/>
      <c r="E49" s="40"/>
      <c r="F49" s="40"/>
      <c r="G49" s="40"/>
      <c r="H49" s="40"/>
      <c r="I49" s="38">
        <f t="shared" si="105"/>
        <v>0</v>
      </c>
      <c r="J49" s="39"/>
      <c r="K49" s="40"/>
      <c r="L49" s="40"/>
      <c r="M49" s="40"/>
      <c r="N49" s="40"/>
      <c r="O49" s="38">
        <f t="shared" si="106"/>
        <v>0</v>
      </c>
      <c r="P49" s="39"/>
      <c r="Q49" s="40"/>
      <c r="R49" s="40"/>
      <c r="S49" s="40"/>
      <c r="T49" s="40"/>
      <c r="U49" s="38">
        <f t="shared" si="107"/>
        <v>0</v>
      </c>
      <c r="V49" s="39"/>
      <c r="W49" s="40"/>
      <c r="X49" s="40"/>
      <c r="Y49" s="40"/>
      <c r="Z49" s="40"/>
      <c r="AA49" s="38">
        <f t="shared" si="108"/>
        <v>0</v>
      </c>
      <c r="AB49" s="39"/>
      <c r="AC49" s="40"/>
      <c r="AD49" s="40"/>
      <c r="AE49" s="40"/>
      <c r="AF49" s="40"/>
      <c r="AG49" s="38">
        <f t="shared" si="109"/>
        <v>0</v>
      </c>
      <c r="AH49" s="39"/>
      <c r="AI49" s="40"/>
      <c r="AJ49" s="40"/>
      <c r="AK49" s="40"/>
      <c r="AL49" s="40"/>
      <c r="AM49" s="38">
        <f t="shared" si="110"/>
        <v>0</v>
      </c>
      <c r="AN49" s="39"/>
      <c r="AO49" s="40"/>
      <c r="AP49" s="40"/>
      <c r="AQ49" s="40"/>
      <c r="AR49" s="40"/>
      <c r="AS49" s="38">
        <f t="shared" si="111"/>
        <v>0</v>
      </c>
      <c r="AT49" s="39"/>
      <c r="AU49" s="40"/>
      <c r="AV49" s="40"/>
      <c r="AW49" s="40"/>
      <c r="AX49" s="40"/>
      <c r="AY49" s="38">
        <f t="shared" si="112"/>
        <v>0</v>
      </c>
      <c r="AZ49" s="39"/>
      <c r="BA49" s="40"/>
      <c r="BB49" s="40"/>
      <c r="BC49" s="40"/>
      <c r="BD49" s="40"/>
      <c r="BE49" s="38">
        <f t="shared" si="113"/>
        <v>0</v>
      </c>
      <c r="BF49" s="39"/>
      <c r="BG49" s="40"/>
      <c r="BH49" s="40"/>
      <c r="BI49" s="40"/>
      <c r="BJ49" s="40"/>
      <c r="BK49" s="38">
        <f t="shared" si="114"/>
        <v>0</v>
      </c>
      <c r="BL49" s="39"/>
      <c r="BM49" s="40"/>
      <c r="BN49" s="40"/>
      <c r="BO49" s="40"/>
      <c r="BP49" s="40"/>
      <c r="BQ49" s="38">
        <f t="shared" si="115"/>
        <v>0</v>
      </c>
      <c r="BR49" s="41">
        <f t="shared" si="116"/>
        <v>0</v>
      </c>
      <c r="BS49" s="17">
        <f t="shared" si="117"/>
        <v>0</v>
      </c>
      <c r="BT49" s="17">
        <f t="shared" si="118"/>
        <v>0</v>
      </c>
      <c r="BU49" s="17">
        <f t="shared" si="119"/>
        <v>0</v>
      </c>
      <c r="BV49" s="17">
        <f t="shared" si="120"/>
        <v>0</v>
      </c>
      <c r="BW49" s="17">
        <f t="shared" si="121"/>
        <v>0</v>
      </c>
      <c r="BX49" s="17">
        <f t="shared" si="122"/>
        <v>0</v>
      </c>
      <c r="BY49" s="17">
        <f t="shared" si="123"/>
        <v>0</v>
      </c>
      <c r="BZ49" s="17">
        <f t="shared" si="124"/>
        <v>0</v>
      </c>
      <c r="CA49" s="17">
        <f t="shared" si="125"/>
        <v>0</v>
      </c>
      <c r="CB49" s="17">
        <f t="shared" si="126"/>
        <v>0</v>
      </c>
      <c r="CC49" s="17">
        <f t="shared" si="127"/>
        <v>0</v>
      </c>
      <c r="CD49" s="17">
        <f t="shared" si="128"/>
        <v>0</v>
      </c>
      <c r="CE49" s="19" t="e">
        <f t="shared" si="129"/>
        <v>#DIV/0!</v>
      </c>
    </row>
    <row r="50" spans="1:83" ht="15.75" hidden="1" x14ac:dyDescent="0.25">
      <c r="A50" s="33"/>
      <c r="B50" s="42">
        <v>9</v>
      </c>
      <c r="C50" s="43"/>
      <c r="D50" s="39"/>
      <c r="E50" s="40"/>
      <c r="F50" s="40"/>
      <c r="G50" s="40"/>
      <c r="H50" s="40"/>
      <c r="I50" s="38">
        <f t="shared" si="105"/>
        <v>0</v>
      </c>
      <c r="J50" s="39"/>
      <c r="K50" s="40"/>
      <c r="L50" s="40"/>
      <c r="M50" s="40"/>
      <c r="N50" s="40"/>
      <c r="O50" s="38">
        <f t="shared" si="106"/>
        <v>0</v>
      </c>
      <c r="P50" s="39"/>
      <c r="Q50" s="40"/>
      <c r="R50" s="40"/>
      <c r="S50" s="40"/>
      <c r="T50" s="40"/>
      <c r="U50" s="38">
        <f t="shared" si="107"/>
        <v>0</v>
      </c>
      <c r="V50" s="39"/>
      <c r="W50" s="40"/>
      <c r="X50" s="40"/>
      <c r="Y50" s="40"/>
      <c r="Z50" s="40"/>
      <c r="AA50" s="38">
        <f t="shared" si="108"/>
        <v>0</v>
      </c>
      <c r="AB50" s="39"/>
      <c r="AC50" s="40"/>
      <c r="AD50" s="40"/>
      <c r="AE50" s="40"/>
      <c r="AF50" s="40"/>
      <c r="AG50" s="38">
        <f t="shared" si="109"/>
        <v>0</v>
      </c>
      <c r="AH50" s="39"/>
      <c r="AI50" s="40"/>
      <c r="AJ50" s="40"/>
      <c r="AK50" s="40"/>
      <c r="AL50" s="40"/>
      <c r="AM50" s="38">
        <f t="shared" si="110"/>
        <v>0</v>
      </c>
      <c r="AN50" s="39"/>
      <c r="AO50" s="40"/>
      <c r="AP50" s="40"/>
      <c r="AQ50" s="40"/>
      <c r="AR50" s="40"/>
      <c r="AS50" s="38">
        <f t="shared" si="111"/>
        <v>0</v>
      </c>
      <c r="AT50" s="39"/>
      <c r="AU50" s="40"/>
      <c r="AV50" s="40"/>
      <c r="AW50" s="40"/>
      <c r="AX50" s="40"/>
      <c r="AY50" s="38">
        <f t="shared" si="112"/>
        <v>0</v>
      </c>
      <c r="AZ50" s="39"/>
      <c r="BA50" s="40"/>
      <c r="BB50" s="40"/>
      <c r="BC50" s="40"/>
      <c r="BD50" s="40"/>
      <c r="BE50" s="38">
        <f t="shared" si="113"/>
        <v>0</v>
      </c>
      <c r="BF50" s="39"/>
      <c r="BG50" s="40"/>
      <c r="BH50" s="40"/>
      <c r="BI50" s="40"/>
      <c r="BJ50" s="40"/>
      <c r="BK50" s="38">
        <f t="shared" si="114"/>
        <v>0</v>
      </c>
      <c r="BL50" s="39"/>
      <c r="BM50" s="40"/>
      <c r="BN50" s="40"/>
      <c r="BO50" s="40"/>
      <c r="BP50" s="40"/>
      <c r="BQ50" s="38">
        <f t="shared" si="115"/>
        <v>0</v>
      </c>
      <c r="BR50" s="41">
        <f t="shared" si="116"/>
        <v>0</v>
      </c>
      <c r="BS50" s="17">
        <f t="shared" si="117"/>
        <v>0</v>
      </c>
      <c r="BT50" s="17">
        <f t="shared" si="118"/>
        <v>0</v>
      </c>
      <c r="BU50" s="17">
        <f t="shared" si="119"/>
        <v>0</v>
      </c>
      <c r="BV50" s="17">
        <f t="shared" si="120"/>
        <v>0</v>
      </c>
      <c r="BW50" s="17">
        <f t="shared" si="121"/>
        <v>0</v>
      </c>
      <c r="BX50" s="17">
        <f t="shared" si="122"/>
        <v>0</v>
      </c>
      <c r="BY50" s="17">
        <f t="shared" si="123"/>
        <v>0</v>
      </c>
      <c r="BZ50" s="17">
        <f t="shared" si="124"/>
        <v>0</v>
      </c>
      <c r="CA50" s="17">
        <f t="shared" si="125"/>
        <v>0</v>
      </c>
      <c r="CB50" s="17">
        <f t="shared" si="126"/>
        <v>0</v>
      </c>
      <c r="CC50" s="17">
        <f t="shared" si="127"/>
        <v>0</v>
      </c>
      <c r="CD50" s="17">
        <f t="shared" si="128"/>
        <v>0</v>
      </c>
      <c r="CE50" s="19" t="e">
        <f t="shared" si="129"/>
        <v>#DIV/0!</v>
      </c>
    </row>
    <row r="51" spans="1:83" ht="15.75" x14ac:dyDescent="0.25">
      <c r="A51" s="61"/>
      <c r="B51" s="62" t="s">
        <v>31</v>
      </c>
      <c r="C51" s="63"/>
      <c r="D51" s="64"/>
      <c r="E51" s="65">
        <v>8</v>
      </c>
      <c r="F51" s="65">
        <v>8</v>
      </c>
      <c r="G51" s="65">
        <v>8</v>
      </c>
      <c r="H51" s="65">
        <v>8</v>
      </c>
      <c r="I51" s="66">
        <f t="shared" si="105"/>
        <v>32</v>
      </c>
      <c r="J51" s="64"/>
      <c r="K51" s="65"/>
      <c r="L51" s="65"/>
      <c r="M51" s="65"/>
      <c r="N51" s="65"/>
      <c r="O51" s="66">
        <f t="shared" si="106"/>
        <v>0</v>
      </c>
      <c r="P51" s="64"/>
      <c r="Q51" s="65">
        <v>8</v>
      </c>
      <c r="R51" s="65">
        <v>8</v>
      </c>
      <c r="S51" s="65">
        <v>8</v>
      </c>
      <c r="T51" s="65">
        <v>8</v>
      </c>
      <c r="U51" s="66">
        <f t="shared" si="107"/>
        <v>32</v>
      </c>
      <c r="V51" s="64"/>
      <c r="W51" s="65"/>
      <c r="X51" s="65"/>
      <c r="Y51" s="65"/>
      <c r="Z51" s="65"/>
      <c r="AA51" s="66">
        <f t="shared" si="108"/>
        <v>0</v>
      </c>
      <c r="AB51" s="64"/>
      <c r="AC51" s="65"/>
      <c r="AD51" s="65"/>
      <c r="AE51" s="65"/>
      <c r="AF51" s="65"/>
      <c r="AG51" s="66">
        <f t="shared" si="109"/>
        <v>0</v>
      </c>
      <c r="AH51" s="64"/>
      <c r="AI51" s="65"/>
      <c r="AJ51" s="65"/>
      <c r="AK51" s="65"/>
      <c r="AL51" s="65"/>
      <c r="AM51" s="66">
        <f t="shared" si="110"/>
        <v>0</v>
      </c>
      <c r="AN51" s="64"/>
      <c r="AO51" s="65"/>
      <c r="AP51" s="65"/>
      <c r="AQ51" s="65"/>
      <c r="AR51" s="65"/>
      <c r="AS51" s="66">
        <f t="shared" si="111"/>
        <v>0</v>
      </c>
      <c r="AT51" s="64"/>
      <c r="AU51" s="65"/>
      <c r="AV51" s="65"/>
      <c r="AW51" s="65"/>
      <c r="AX51" s="65"/>
      <c r="AY51" s="66">
        <f t="shared" si="112"/>
        <v>0</v>
      </c>
      <c r="AZ51" s="64"/>
      <c r="BA51" s="65"/>
      <c r="BB51" s="65"/>
      <c r="BC51" s="65"/>
      <c r="BD51" s="65"/>
      <c r="BE51" s="66">
        <f t="shared" si="113"/>
        <v>0</v>
      </c>
      <c r="BF51" s="64"/>
      <c r="BG51" s="65"/>
      <c r="BH51" s="65"/>
      <c r="BI51" s="65"/>
      <c r="BJ51" s="65"/>
      <c r="BK51" s="66">
        <f t="shared" si="114"/>
        <v>0</v>
      </c>
      <c r="BL51" s="64"/>
      <c r="BM51" s="65"/>
      <c r="BN51" s="65"/>
      <c r="BO51" s="65"/>
      <c r="BP51" s="65"/>
      <c r="BQ51" s="66">
        <f t="shared" si="115"/>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350</v>
      </c>
      <c r="F52" s="37">
        <f>SUM(F42:F51)</f>
        <v>427</v>
      </c>
      <c r="G52" s="37">
        <f>SUM(G42:G51)</f>
        <v>329</v>
      </c>
      <c r="H52" s="37">
        <f>SUM(H42:H51)</f>
        <v>362</v>
      </c>
      <c r="I52" s="38">
        <f>SUM(I42:I51)</f>
        <v>1468</v>
      </c>
      <c r="J52" s="39"/>
      <c r="K52" s="37">
        <f>SUM(K42:K51)</f>
        <v>353</v>
      </c>
      <c r="L52" s="37">
        <f>SUM(L42:L51)</f>
        <v>336</v>
      </c>
      <c r="M52" s="37">
        <f>SUM(M42:M51)</f>
        <v>352</v>
      </c>
      <c r="N52" s="37">
        <f>SUM(N42:N51)</f>
        <v>309</v>
      </c>
      <c r="O52" s="38">
        <f>SUM(O42:O51)</f>
        <v>1350</v>
      </c>
      <c r="P52" s="39"/>
      <c r="Q52" s="37">
        <f>SUM(Q42:Q51)</f>
        <v>299</v>
      </c>
      <c r="R52" s="37">
        <f>SUM(R42:R51)</f>
        <v>295</v>
      </c>
      <c r="S52" s="37">
        <f>SUM(S42:S51)</f>
        <v>303</v>
      </c>
      <c r="T52" s="37">
        <f>SUM(T42:T51)</f>
        <v>322</v>
      </c>
      <c r="U52" s="38">
        <f>SUM(U42:U51)</f>
        <v>1219</v>
      </c>
      <c r="V52" s="39"/>
      <c r="W52" s="37">
        <f>SUM(W42:W51)</f>
        <v>343</v>
      </c>
      <c r="X52" s="37">
        <f>SUM(X42:X51)</f>
        <v>391</v>
      </c>
      <c r="Y52" s="37">
        <f>SUM(Y42:Y51)</f>
        <v>354</v>
      </c>
      <c r="Z52" s="37">
        <f>SUM(Z42:Z51)</f>
        <v>362</v>
      </c>
      <c r="AA52" s="38">
        <f>SUM(AA42:AA51)</f>
        <v>1450</v>
      </c>
      <c r="AB52" s="39"/>
      <c r="AC52" s="37">
        <f>SUM(AC42:AC51)</f>
        <v>326</v>
      </c>
      <c r="AD52" s="37">
        <f>SUM(AD42:AD51)</f>
        <v>447</v>
      </c>
      <c r="AE52" s="37">
        <f>SUM(AE42:AE51)</f>
        <v>360</v>
      </c>
      <c r="AF52" s="37">
        <f>SUM(AF42:AF51)</f>
        <v>370</v>
      </c>
      <c r="AG52" s="38">
        <f>SUM(AG42:AG51)</f>
        <v>1503</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6990</v>
      </c>
      <c r="CE52" s="17">
        <f>CD52/CC52</f>
        <v>349.5</v>
      </c>
    </row>
    <row r="53" spans="1:83" ht="15.75" customHeight="1" x14ac:dyDescent="0.25">
      <c r="A53" s="33"/>
      <c r="B53" s="34" t="s">
        <v>33</v>
      </c>
      <c r="C53" s="43"/>
      <c r="D53" s="36">
        <f>SUM(D42:D50)</f>
        <v>95</v>
      </c>
      <c r="E53" s="37">
        <f>E52+$D$53-E51</f>
        <v>437</v>
      </c>
      <c r="F53" s="37">
        <f>F52+$D$53-F51</f>
        <v>514</v>
      </c>
      <c r="G53" s="37">
        <f>G52+$D$53-G51</f>
        <v>416</v>
      </c>
      <c r="H53" s="37">
        <f>H52+$D$53-H51</f>
        <v>449</v>
      </c>
      <c r="I53" s="38">
        <f>E53+F53+G53+H53</f>
        <v>1816</v>
      </c>
      <c r="J53" s="36">
        <f>SUM(J42:J50)</f>
        <v>59</v>
      </c>
      <c r="K53" s="37">
        <f>K52+$J$53-K51</f>
        <v>412</v>
      </c>
      <c r="L53" s="37">
        <f>L52+$J$53-L51</f>
        <v>395</v>
      </c>
      <c r="M53" s="37">
        <f>M52+$J$53-M51</f>
        <v>411</v>
      </c>
      <c r="N53" s="37">
        <f>N52+$J$53-N51</f>
        <v>368</v>
      </c>
      <c r="O53" s="38">
        <f>K53+L53+M53+N53</f>
        <v>1586</v>
      </c>
      <c r="P53" s="36">
        <f>SUM(P42:P50)</f>
        <v>89</v>
      </c>
      <c r="Q53" s="37">
        <f>Q52+$P$53-Q51</f>
        <v>380</v>
      </c>
      <c r="R53" s="37">
        <f>R52+$P$53-R51</f>
        <v>376</v>
      </c>
      <c r="S53" s="37">
        <f>S52+$P$53-S51</f>
        <v>384</v>
      </c>
      <c r="T53" s="37">
        <f>T52+$P$53-T51</f>
        <v>403</v>
      </c>
      <c r="U53" s="38">
        <f>Q53+R53+S53+T53</f>
        <v>1543</v>
      </c>
      <c r="V53" s="36">
        <f>SUM(V42:V50)</f>
        <v>61</v>
      </c>
      <c r="W53" s="37">
        <f>W52+$V$53-W51</f>
        <v>404</v>
      </c>
      <c r="X53" s="37">
        <f>X52+$V$53-X51</f>
        <v>452</v>
      </c>
      <c r="Y53" s="37">
        <f>Y52+$V$53-Y51</f>
        <v>415</v>
      </c>
      <c r="Z53" s="37">
        <f>Z52+$V$53-Z51</f>
        <v>423</v>
      </c>
      <c r="AA53" s="38">
        <f>W53+X53+Y53+Z53</f>
        <v>1694</v>
      </c>
      <c r="AB53" s="36">
        <f>SUM(AB42:AB50)</f>
        <v>60</v>
      </c>
      <c r="AC53" s="37">
        <f>AC52+$AB$53-AC51</f>
        <v>386</v>
      </c>
      <c r="AD53" s="37">
        <f>AD52+$AB$53-AD51</f>
        <v>507</v>
      </c>
      <c r="AE53" s="37">
        <f>AE52+$AB$53-AE51</f>
        <v>420</v>
      </c>
      <c r="AF53" s="37">
        <f>AF52+$AB$53-AF51</f>
        <v>430</v>
      </c>
      <c r="AG53" s="38">
        <f>AC53+AD53+AE53+AF53</f>
        <v>1743</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8382</v>
      </c>
      <c r="CE53" s="17">
        <f>CD53/CC53</f>
        <v>419.1</v>
      </c>
    </row>
    <row r="54" spans="1:83" ht="15.75" customHeight="1" x14ac:dyDescent="0.25">
      <c r="A54" s="33"/>
      <c r="B54" s="34" t="s">
        <v>34</v>
      </c>
      <c r="C54" s="43"/>
      <c r="D54" s="39"/>
      <c r="E54" s="37">
        <f t="shared" ref="E54:I55" si="130">IF($D$53&gt;0,IF(E52=E36,0.5,IF(E52&gt;E36,1,0)),0)</f>
        <v>1</v>
      </c>
      <c r="F54" s="37">
        <f t="shared" si="130"/>
        <v>1</v>
      </c>
      <c r="G54" s="37">
        <f t="shared" si="130"/>
        <v>1</v>
      </c>
      <c r="H54" s="37">
        <f t="shared" si="130"/>
        <v>1</v>
      </c>
      <c r="I54" s="38">
        <f t="shared" si="130"/>
        <v>1</v>
      </c>
      <c r="J54" s="39"/>
      <c r="K54" s="37">
        <f t="shared" ref="K54:O55" si="131">IF($J$53&gt;0,IF(K52=K65,0.5,IF(K52&gt;K65,1,0)),0)</f>
        <v>0</v>
      </c>
      <c r="L54" s="37">
        <f t="shared" si="131"/>
        <v>0</v>
      </c>
      <c r="M54" s="37">
        <f t="shared" si="131"/>
        <v>1</v>
      </c>
      <c r="N54" s="37">
        <f t="shared" si="131"/>
        <v>0</v>
      </c>
      <c r="O54" s="38">
        <f t="shared" si="131"/>
        <v>0</v>
      </c>
      <c r="P54" s="39"/>
      <c r="Q54" s="37">
        <f t="shared" ref="Q54:U55" si="132">IF($P$53&gt;0,IF(Q52=Q143,0.5,IF(Q52&gt;Q143,1,0)),0)</f>
        <v>0</v>
      </c>
      <c r="R54" s="37">
        <f t="shared" si="132"/>
        <v>0</v>
      </c>
      <c r="S54" s="37">
        <f t="shared" si="132"/>
        <v>0</v>
      </c>
      <c r="T54" s="37">
        <f t="shared" si="132"/>
        <v>0</v>
      </c>
      <c r="U54" s="38">
        <f t="shared" si="132"/>
        <v>0</v>
      </c>
      <c r="V54" s="39"/>
      <c r="W54" s="37">
        <f t="shared" ref="W54:AA55" si="133">IF($V$53&gt;0,IF(W52=W130,0.5,IF(W52&gt;W130,1,0)),0)</f>
        <v>1</v>
      </c>
      <c r="X54" s="37">
        <f t="shared" si="133"/>
        <v>1</v>
      </c>
      <c r="Y54" s="37">
        <f t="shared" si="133"/>
        <v>1</v>
      </c>
      <c r="Z54" s="37">
        <f t="shared" si="133"/>
        <v>0</v>
      </c>
      <c r="AA54" s="38">
        <f t="shared" si="133"/>
        <v>1</v>
      </c>
      <c r="AB54" s="39"/>
      <c r="AC54" s="37">
        <f t="shared" ref="AC54:AG55" si="134">IF($AB$53&gt;0,IF(AC52=AC23,0.5,IF(AC52&gt;AC23,1,0)),0)</f>
        <v>1</v>
      </c>
      <c r="AD54" s="37">
        <f t="shared" si="134"/>
        <v>1</v>
      </c>
      <c r="AE54" s="37">
        <f t="shared" si="134"/>
        <v>1</v>
      </c>
      <c r="AF54" s="37">
        <f t="shared" si="134"/>
        <v>0</v>
      </c>
      <c r="AG54" s="38">
        <f t="shared" si="134"/>
        <v>1</v>
      </c>
      <c r="AH54" s="39"/>
      <c r="AI54" s="37">
        <f t="shared" ref="AI54:AM55" si="135">IF($AH$53&gt;0,IF(AI52=AI91,0.5,IF(AI52&gt;AI91,1,0)),0)</f>
        <v>0</v>
      </c>
      <c r="AJ54" s="37">
        <f t="shared" si="135"/>
        <v>0</v>
      </c>
      <c r="AK54" s="37">
        <f t="shared" si="135"/>
        <v>0</v>
      </c>
      <c r="AL54" s="37">
        <f t="shared" si="135"/>
        <v>0</v>
      </c>
      <c r="AM54" s="38">
        <f t="shared" si="135"/>
        <v>0</v>
      </c>
      <c r="AN54" s="39"/>
      <c r="AO54" s="37">
        <f>IF($AN$53&gt;0,IF(AO52=AO162,0.5,IF(AO52&gt;AO162,1,0)),0)</f>
        <v>0</v>
      </c>
      <c r="AP54" s="37">
        <f>IF($AN$53&gt;0,IF(AP52=AP162,0.5,IF(AP52&gt;AP162,1,0)),0)</f>
        <v>0</v>
      </c>
      <c r="AQ54" s="37">
        <f>IF($AN$53&gt;0,IF(AQ52=AQ162,0.5,IF(AQ52&gt;AQ162,1,0)),0)</f>
        <v>0</v>
      </c>
      <c r="AR54" s="37">
        <f>IF($AN$53&gt;0,IF(AR52=AR162,0.5,IF(AR52&gt;AR162,1,0)),0)</f>
        <v>0</v>
      </c>
      <c r="AS54" s="38">
        <f>IF($AN$53&gt;0,IF(AS52=AS162,0.5,IF(AS52&gt;AS162,1,0)),0)</f>
        <v>0</v>
      </c>
      <c r="AT54" s="39"/>
      <c r="AU54" s="37">
        <f t="shared" ref="AU54:AY55" si="136">IF($AT$53&gt;0,IF(AU52=AU78,0.5,IF(AU52&gt;AU78,1,0)),0)</f>
        <v>0</v>
      </c>
      <c r="AV54" s="37">
        <f t="shared" si="136"/>
        <v>0</v>
      </c>
      <c r="AW54" s="37">
        <f t="shared" si="136"/>
        <v>0</v>
      </c>
      <c r="AX54" s="37">
        <f t="shared" si="136"/>
        <v>0</v>
      </c>
      <c r="AY54" s="38">
        <f t="shared" si="136"/>
        <v>0</v>
      </c>
      <c r="AZ54" s="39"/>
      <c r="BA54" s="37">
        <f t="shared" ref="BA54:BE55" si="137">IF($AZ$53&gt;0,IF(BA52=BA117,0.5,IF(BA52&gt;BA117,1,0)),0)</f>
        <v>0</v>
      </c>
      <c r="BB54" s="37">
        <f t="shared" si="137"/>
        <v>0</v>
      </c>
      <c r="BC54" s="37">
        <f t="shared" si="137"/>
        <v>0</v>
      </c>
      <c r="BD54" s="37">
        <f t="shared" si="137"/>
        <v>0</v>
      </c>
      <c r="BE54" s="38">
        <f t="shared" si="137"/>
        <v>0</v>
      </c>
      <c r="BF54" s="39"/>
      <c r="BG54" s="37">
        <f t="shared" ref="BG54:BK55" si="138">IF($BF$53&gt;0,IF(BG52=BG10,0.5,IF(BG52&gt;BG10,1,0)),0)</f>
        <v>0</v>
      </c>
      <c r="BH54" s="37">
        <f t="shared" si="138"/>
        <v>0</v>
      </c>
      <c r="BI54" s="37">
        <f t="shared" si="138"/>
        <v>0</v>
      </c>
      <c r="BJ54" s="37">
        <f t="shared" si="138"/>
        <v>0</v>
      </c>
      <c r="BK54" s="38">
        <f t="shared" si="138"/>
        <v>0</v>
      </c>
      <c r="BL54" s="39"/>
      <c r="BM54" s="37">
        <f t="shared" ref="BM54:BQ55" si="139">IF($BL$53&gt;0,IF(BM52=BM104,0.5,IF(BM52&gt;BM104,1,0)),0)</f>
        <v>0</v>
      </c>
      <c r="BN54" s="37">
        <f t="shared" si="139"/>
        <v>0</v>
      </c>
      <c r="BO54" s="37">
        <f t="shared" si="139"/>
        <v>0</v>
      </c>
      <c r="BP54" s="37">
        <f t="shared" si="139"/>
        <v>0</v>
      </c>
      <c r="BQ54" s="38">
        <f t="shared" si="139"/>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0"/>
        <v>1</v>
      </c>
      <c r="F55" s="37">
        <f t="shared" si="130"/>
        <v>1</v>
      </c>
      <c r="G55" s="37">
        <f t="shared" si="130"/>
        <v>0</v>
      </c>
      <c r="H55" s="37">
        <f t="shared" si="130"/>
        <v>1</v>
      </c>
      <c r="I55" s="38">
        <f t="shared" si="130"/>
        <v>1</v>
      </c>
      <c r="J55" s="39"/>
      <c r="K55" s="37">
        <f t="shared" si="131"/>
        <v>0</v>
      </c>
      <c r="L55" s="37">
        <f t="shared" si="131"/>
        <v>0</v>
      </c>
      <c r="M55" s="37">
        <f t="shared" si="131"/>
        <v>1</v>
      </c>
      <c r="N55" s="37">
        <f t="shared" si="131"/>
        <v>0</v>
      </c>
      <c r="O55" s="38">
        <f t="shared" si="131"/>
        <v>0</v>
      </c>
      <c r="P55" s="39"/>
      <c r="Q55" s="37">
        <f t="shared" si="132"/>
        <v>0</v>
      </c>
      <c r="R55" s="37">
        <f t="shared" si="132"/>
        <v>0</v>
      </c>
      <c r="S55" s="37">
        <f t="shared" si="132"/>
        <v>0</v>
      </c>
      <c r="T55" s="37">
        <f t="shared" si="132"/>
        <v>0</v>
      </c>
      <c r="U55" s="38">
        <f t="shared" si="132"/>
        <v>0</v>
      </c>
      <c r="V55" s="39"/>
      <c r="W55" s="37">
        <f t="shared" si="133"/>
        <v>1</v>
      </c>
      <c r="X55" s="37">
        <f t="shared" si="133"/>
        <v>1</v>
      </c>
      <c r="Y55" s="37">
        <f t="shared" si="133"/>
        <v>1</v>
      </c>
      <c r="Z55" s="37">
        <f t="shared" si="133"/>
        <v>0</v>
      </c>
      <c r="AA55" s="38">
        <f t="shared" si="133"/>
        <v>1</v>
      </c>
      <c r="AB55" s="39"/>
      <c r="AC55" s="37">
        <f t="shared" si="134"/>
        <v>1</v>
      </c>
      <c r="AD55" s="37">
        <f t="shared" si="134"/>
        <v>1</v>
      </c>
      <c r="AE55" s="37">
        <f t="shared" si="134"/>
        <v>1</v>
      </c>
      <c r="AF55" s="37">
        <f t="shared" si="134"/>
        <v>0</v>
      </c>
      <c r="AG55" s="38">
        <f t="shared" si="134"/>
        <v>1</v>
      </c>
      <c r="AH55" s="39"/>
      <c r="AI55" s="37">
        <f t="shared" si="135"/>
        <v>0</v>
      </c>
      <c r="AJ55" s="37">
        <f t="shared" si="135"/>
        <v>0</v>
      </c>
      <c r="AK55" s="37">
        <f t="shared" si="135"/>
        <v>0</v>
      </c>
      <c r="AL55" s="37">
        <f t="shared" si="135"/>
        <v>0</v>
      </c>
      <c r="AM55" s="38">
        <f t="shared" si="135"/>
        <v>0</v>
      </c>
      <c r="AN55" s="39"/>
      <c r="AO55" s="37">
        <f>IF($AN$53&gt;0,IF(AO53=AO163,0.5,IF(AO53&gt;AO163,1,0)),0)</f>
        <v>0</v>
      </c>
      <c r="AP55" s="37">
        <f>IF($AN$53&gt;0,IF(AP53=AP163,0.5,IF(AP53&gt;AP163,1,0)),0)</f>
        <v>0</v>
      </c>
      <c r="AQ55" s="37">
        <f>IF($AN$53&gt;0,IF(AQ53=AQ163,0.5,IF(AQ53&gt;AQ163,1,0)),0)</f>
        <v>0</v>
      </c>
      <c r="AR55" s="37">
        <f>IF($AN$53&gt;0,IF(AR53=AR163,0.5,IF(AR53&gt;AR163,1,0)),0)</f>
        <v>0</v>
      </c>
      <c r="AS55" s="38">
        <f>IF($AN$53&gt;0,IF(AS53=AS163,0.5,IF(AS53&gt;AS163,1,0)),0)</f>
        <v>0</v>
      </c>
      <c r="AT55" s="39"/>
      <c r="AU55" s="37">
        <f t="shared" si="136"/>
        <v>0</v>
      </c>
      <c r="AV55" s="37">
        <f t="shared" si="136"/>
        <v>0</v>
      </c>
      <c r="AW55" s="37">
        <f t="shared" si="136"/>
        <v>0</v>
      </c>
      <c r="AX55" s="37">
        <f t="shared" si="136"/>
        <v>0</v>
      </c>
      <c r="AY55" s="38">
        <f t="shared" si="136"/>
        <v>0</v>
      </c>
      <c r="AZ55" s="39"/>
      <c r="BA55" s="37">
        <f t="shared" si="137"/>
        <v>0</v>
      </c>
      <c r="BB55" s="37">
        <f t="shared" si="137"/>
        <v>0</v>
      </c>
      <c r="BC55" s="37">
        <f t="shared" si="137"/>
        <v>0</v>
      </c>
      <c r="BD55" s="37">
        <f t="shared" si="137"/>
        <v>0</v>
      </c>
      <c r="BE55" s="38">
        <f t="shared" si="137"/>
        <v>0</v>
      </c>
      <c r="BF55" s="39"/>
      <c r="BG55" s="37">
        <f t="shared" si="138"/>
        <v>0</v>
      </c>
      <c r="BH55" s="37">
        <f t="shared" si="138"/>
        <v>0</v>
      </c>
      <c r="BI55" s="37">
        <f t="shared" si="138"/>
        <v>0</v>
      </c>
      <c r="BJ55" s="37">
        <f t="shared" si="138"/>
        <v>0</v>
      </c>
      <c r="BK55" s="38">
        <f t="shared" si="138"/>
        <v>0</v>
      </c>
      <c r="BL55" s="39"/>
      <c r="BM55" s="37">
        <f t="shared" si="139"/>
        <v>0</v>
      </c>
      <c r="BN55" s="37">
        <f t="shared" si="139"/>
        <v>0</v>
      </c>
      <c r="BO55" s="37">
        <f t="shared" si="139"/>
        <v>0</v>
      </c>
      <c r="BP55" s="37">
        <f t="shared" si="139"/>
        <v>0</v>
      </c>
      <c r="BQ55" s="38">
        <f t="shared" si="139"/>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9</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8</v>
      </c>
      <c r="AB56" s="56"/>
      <c r="AC56" s="57"/>
      <c r="AD56" s="57"/>
      <c r="AE56" s="57"/>
      <c r="AF56" s="57"/>
      <c r="AG56" s="58">
        <f>SUM(AC54+AD54+AE54+AF54+AG54+AC55+AD55+AE55+AF55+AG55)</f>
        <v>8</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1" t="s">
        <v>66</v>
      </c>
      <c r="C57" s="110"/>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67</v>
      </c>
      <c r="C58" s="103" t="s">
        <v>68</v>
      </c>
      <c r="D58" s="36"/>
      <c r="E58" s="37"/>
      <c r="F58" s="37"/>
      <c r="G58" s="37"/>
      <c r="H58" s="37"/>
      <c r="I58" s="38">
        <f t="shared" ref="I58:I64" si="140">SUM(E58:H58)</f>
        <v>0</v>
      </c>
      <c r="J58" s="39"/>
      <c r="K58" s="40"/>
      <c r="L58" s="40"/>
      <c r="M58" s="40"/>
      <c r="N58" s="40"/>
      <c r="O58" s="38">
        <f t="shared" ref="O58:O64" si="141">SUM(K58:N58)</f>
        <v>0</v>
      </c>
      <c r="P58" s="39"/>
      <c r="Q58" s="40"/>
      <c r="R58" s="40"/>
      <c r="S58" s="40"/>
      <c r="T58" s="40"/>
      <c r="U58" s="38">
        <f t="shared" ref="U58:U64" si="142">SUM(Q58:T58)</f>
        <v>0</v>
      </c>
      <c r="V58" s="39">
        <v>51</v>
      </c>
      <c r="W58" s="40">
        <v>149</v>
      </c>
      <c r="X58" s="40">
        <v>145</v>
      </c>
      <c r="Y58" s="40">
        <v>163</v>
      </c>
      <c r="Z58" s="40">
        <v>171</v>
      </c>
      <c r="AA58" s="38">
        <f t="shared" ref="AA58:AA64" si="143">SUM(W58:Z58)</f>
        <v>628</v>
      </c>
      <c r="AB58" s="39"/>
      <c r="AC58" s="40"/>
      <c r="AD58" s="40"/>
      <c r="AE58" s="40"/>
      <c r="AF58" s="40"/>
      <c r="AG58" s="38">
        <f t="shared" ref="AG58:AG64" si="144">SUM(AC58:AF58)</f>
        <v>0</v>
      </c>
      <c r="AH58" s="39"/>
      <c r="AI58" s="40"/>
      <c r="AJ58" s="40"/>
      <c r="AK58" s="40"/>
      <c r="AL58" s="40"/>
      <c r="AM58" s="38">
        <f t="shared" ref="AM58:AM64" si="145">SUM(AI58:AL58)</f>
        <v>0</v>
      </c>
      <c r="AN58" s="39"/>
      <c r="AO58" s="40"/>
      <c r="AP58" s="40"/>
      <c r="AQ58" s="40"/>
      <c r="AR58" s="40"/>
      <c r="AS58" s="38">
        <f t="shared" ref="AS58:AS64" si="146">SUM(AO58:AR58)</f>
        <v>0</v>
      </c>
      <c r="AT58" s="39"/>
      <c r="AU58" s="40"/>
      <c r="AV58" s="40"/>
      <c r="AW58" s="40"/>
      <c r="AX58" s="40"/>
      <c r="AY58" s="38">
        <f t="shared" ref="AY58:AY64" si="147">SUM(AU58:AX58)</f>
        <v>0</v>
      </c>
      <c r="AZ58" s="39"/>
      <c r="BA58" s="40"/>
      <c r="BB58" s="40"/>
      <c r="BC58" s="40"/>
      <c r="BD58" s="40"/>
      <c r="BE58" s="38">
        <f t="shared" ref="BE58:BE64" si="148">SUM(BA58:BD58)</f>
        <v>0</v>
      </c>
      <c r="BF58" s="39"/>
      <c r="BG58" s="40"/>
      <c r="BH58" s="40"/>
      <c r="BI58" s="40"/>
      <c r="BJ58" s="40"/>
      <c r="BK58" s="38">
        <f t="shared" ref="BK58:BK64" si="149">SUM(BG58:BJ58)</f>
        <v>0</v>
      </c>
      <c r="BL58" s="39"/>
      <c r="BM58" s="40"/>
      <c r="BN58" s="40"/>
      <c r="BO58" s="40"/>
      <c r="BP58" s="40"/>
      <c r="BQ58" s="38">
        <f t="shared" ref="BQ58:BQ64" si="150">SUM(BM58:BP58)</f>
        <v>0</v>
      </c>
      <c r="BR58" s="41">
        <f t="shared" ref="BR58:BR63" si="151">SUM((IF(E58&gt;0,1,0)+(IF(F58&gt;0,1,0)+(IF(G58&gt;0,1,0)+(IF(H58&gt;0,1,0))))))</f>
        <v>0</v>
      </c>
      <c r="BS58" s="17">
        <f t="shared" ref="BS58:BS63" si="152">SUM((IF(K58&gt;0,1,0)+(IF(L58&gt;0,1,0)+(IF(M58&gt;0,1,0)+(IF(N58&gt;0,1,0))))))</f>
        <v>0</v>
      </c>
      <c r="BT58" s="17">
        <f t="shared" ref="BT58:BT63" si="153">SUM((IF(Q58&gt;0,1,0)+(IF(R58&gt;0,1,0)+(IF(S58&gt;0,1,0)+(IF(T58&gt;0,1,0))))))</f>
        <v>0</v>
      </c>
      <c r="BU58" s="17">
        <f t="shared" ref="BU58:BU63" si="154">SUM((IF(W58&gt;0,1,0)+(IF(X58&gt;0,1,0)+(IF(Y58&gt;0,1,0)+(IF(Z58&gt;0,1,0))))))</f>
        <v>4</v>
      </c>
      <c r="BV58" s="17">
        <f t="shared" ref="BV58:BV63" si="155">SUM((IF(AC58&gt;0,1,0)+(IF(AD58&gt;0,1,0)+(IF(AE58&gt;0,1,0)+(IF(AF58&gt;0,1,0))))))</f>
        <v>0</v>
      </c>
      <c r="BW58" s="17">
        <f t="shared" ref="BW58:BW63" si="156">SUM((IF(AI58&gt;0,1,0)+(IF(AJ58&gt;0,1,0)+(IF(AK58&gt;0,1,0)+(IF(AL58&gt;0,1,0))))))</f>
        <v>0</v>
      </c>
      <c r="BX58" s="17">
        <f t="shared" ref="BX58:BX63" si="157">SUM((IF(AO58&gt;0,1,0)+(IF(AP58&gt;0,1,0)+(IF(AQ58&gt;0,1,0)+(IF(AR58&gt;0,1,0))))))</f>
        <v>0</v>
      </c>
      <c r="BY58" s="17">
        <f t="shared" ref="BY58:BY63" si="158">SUM((IF(AU58&gt;0,1,0)+(IF(AV58&gt;0,1,0)+(IF(AW58&gt;0,1,0)+(IF(AX58&gt;0,1,0))))))</f>
        <v>0</v>
      </c>
      <c r="BZ58" s="17">
        <f t="shared" ref="BZ58:BZ63" si="159">SUM((IF(BA58&gt;0,1,0)+(IF(BB58&gt;0,1,0)+(IF(BC58&gt;0,1,0)+(IF(BD58&gt;0,1,0))))))</f>
        <v>0</v>
      </c>
      <c r="CA58" s="17">
        <f t="shared" ref="CA58:CA63" si="160">SUM((IF(BG58&gt;0,1,0)+(IF(BH58&gt;0,1,0)+(IF(BI58&gt;0,1,0)+(IF(BJ58&gt;0,1,0))))))</f>
        <v>0</v>
      </c>
      <c r="CB58" s="17">
        <f t="shared" ref="CB58:CB63" si="161">SUM((IF(BM58&gt;0,1,0)+(IF(BN58&gt;0,1,0)+(IF(BO58&gt;0,1,0)+(IF(BP58&gt;0,1,0))))))</f>
        <v>0</v>
      </c>
      <c r="CC58" s="17">
        <f t="shared" ref="CC58:CC63" si="162">SUM(BR58:CB58)</f>
        <v>4</v>
      </c>
      <c r="CD58" s="17">
        <f t="shared" ref="CD58:CD63" si="163">I58+O58+U58+AA58+AG58+AM58+AS58+AY58+BE58+BK58+BQ58</f>
        <v>628</v>
      </c>
      <c r="CE58" s="17">
        <f t="shared" ref="CE58:CE63" si="164">CD58/CC58</f>
        <v>157</v>
      </c>
    </row>
    <row r="59" spans="1:83" ht="15.75" customHeight="1" x14ac:dyDescent="0.25">
      <c r="A59" s="33"/>
      <c r="B59" s="102" t="s">
        <v>69</v>
      </c>
      <c r="C59" s="103" t="s">
        <v>70</v>
      </c>
      <c r="D59" s="36">
        <v>35</v>
      </c>
      <c r="E59" s="37">
        <v>187</v>
      </c>
      <c r="F59" s="37">
        <v>146</v>
      </c>
      <c r="G59" s="37">
        <v>188</v>
      </c>
      <c r="H59" s="37">
        <v>177</v>
      </c>
      <c r="I59" s="38">
        <f t="shared" si="140"/>
        <v>698</v>
      </c>
      <c r="J59" s="39">
        <v>34</v>
      </c>
      <c r="K59" s="40">
        <v>160</v>
      </c>
      <c r="L59" s="40">
        <v>187</v>
      </c>
      <c r="M59" s="40">
        <v>167</v>
      </c>
      <c r="N59" s="40">
        <v>168</v>
      </c>
      <c r="O59" s="38">
        <f t="shared" si="141"/>
        <v>682</v>
      </c>
      <c r="P59" s="39"/>
      <c r="Q59" s="40"/>
      <c r="R59" s="40"/>
      <c r="S59" s="40"/>
      <c r="T59" s="40"/>
      <c r="U59" s="38">
        <f t="shared" si="142"/>
        <v>0</v>
      </c>
      <c r="V59" s="39"/>
      <c r="W59" s="40"/>
      <c r="X59" s="40"/>
      <c r="Y59" s="40"/>
      <c r="Z59" s="40"/>
      <c r="AA59" s="38">
        <f t="shared" si="143"/>
        <v>0</v>
      </c>
      <c r="AB59" s="39"/>
      <c r="AC59" s="40"/>
      <c r="AD59" s="40"/>
      <c r="AE59" s="40"/>
      <c r="AF59" s="40"/>
      <c r="AG59" s="38">
        <f t="shared" si="144"/>
        <v>0</v>
      </c>
      <c r="AH59" s="39"/>
      <c r="AI59" s="40"/>
      <c r="AJ59" s="40"/>
      <c r="AK59" s="40"/>
      <c r="AL59" s="40"/>
      <c r="AM59" s="38">
        <f t="shared" si="145"/>
        <v>0</v>
      </c>
      <c r="AN59" s="39"/>
      <c r="AO59" s="40"/>
      <c r="AP59" s="40"/>
      <c r="AQ59" s="40"/>
      <c r="AR59" s="40"/>
      <c r="AS59" s="38">
        <f t="shared" si="146"/>
        <v>0</v>
      </c>
      <c r="AT59" s="39"/>
      <c r="AU59" s="40"/>
      <c r="AV59" s="40"/>
      <c r="AW59" s="40"/>
      <c r="AX59" s="40"/>
      <c r="AY59" s="38">
        <f t="shared" si="147"/>
        <v>0</v>
      </c>
      <c r="AZ59" s="39"/>
      <c r="BA59" s="40"/>
      <c r="BB59" s="40"/>
      <c r="BC59" s="40"/>
      <c r="BD59" s="40"/>
      <c r="BE59" s="38">
        <f t="shared" si="148"/>
        <v>0</v>
      </c>
      <c r="BF59" s="39"/>
      <c r="BG59" s="40"/>
      <c r="BH59" s="40"/>
      <c r="BI59" s="40"/>
      <c r="BJ59" s="40"/>
      <c r="BK59" s="38">
        <f t="shared" si="149"/>
        <v>0</v>
      </c>
      <c r="BL59" s="39"/>
      <c r="BM59" s="40"/>
      <c r="BN59" s="40"/>
      <c r="BO59" s="40"/>
      <c r="BP59" s="40"/>
      <c r="BQ59" s="38">
        <f t="shared" si="150"/>
        <v>0</v>
      </c>
      <c r="BR59" s="41">
        <f t="shared" si="151"/>
        <v>4</v>
      </c>
      <c r="BS59" s="17">
        <f t="shared" si="152"/>
        <v>4</v>
      </c>
      <c r="BT59" s="17">
        <f t="shared" si="153"/>
        <v>0</v>
      </c>
      <c r="BU59" s="17">
        <f t="shared" si="154"/>
        <v>0</v>
      </c>
      <c r="BV59" s="17">
        <f t="shared" si="155"/>
        <v>0</v>
      </c>
      <c r="BW59" s="17">
        <f t="shared" si="156"/>
        <v>0</v>
      </c>
      <c r="BX59" s="17">
        <f t="shared" si="157"/>
        <v>0</v>
      </c>
      <c r="BY59" s="17">
        <f t="shared" si="158"/>
        <v>0</v>
      </c>
      <c r="BZ59" s="17">
        <f t="shared" si="159"/>
        <v>0</v>
      </c>
      <c r="CA59" s="17">
        <f t="shared" si="160"/>
        <v>0</v>
      </c>
      <c r="CB59" s="17">
        <f t="shared" si="161"/>
        <v>0</v>
      </c>
      <c r="CC59" s="17">
        <f t="shared" si="162"/>
        <v>8</v>
      </c>
      <c r="CD59" s="17">
        <f t="shared" si="163"/>
        <v>1380</v>
      </c>
      <c r="CE59" s="17">
        <f t="shared" si="164"/>
        <v>172.5</v>
      </c>
    </row>
    <row r="60" spans="1:83" ht="15.75" customHeight="1" x14ac:dyDescent="0.25">
      <c r="A60" s="33"/>
      <c r="B60" s="42" t="s">
        <v>116</v>
      </c>
      <c r="C60" s="43" t="s">
        <v>117</v>
      </c>
      <c r="D60" s="39"/>
      <c r="E60" s="40"/>
      <c r="F60" s="40"/>
      <c r="G60" s="40"/>
      <c r="H60" s="40"/>
      <c r="I60" s="38">
        <f t="shared" si="140"/>
        <v>0</v>
      </c>
      <c r="J60" s="39">
        <v>36</v>
      </c>
      <c r="K60" s="40">
        <v>203</v>
      </c>
      <c r="L60" s="40">
        <v>148</v>
      </c>
      <c r="M60" s="40">
        <v>159</v>
      </c>
      <c r="N60" s="40">
        <v>191</v>
      </c>
      <c r="O60" s="38">
        <f t="shared" si="141"/>
        <v>701</v>
      </c>
      <c r="P60" s="39"/>
      <c r="Q60" s="40"/>
      <c r="R60" s="40"/>
      <c r="S60" s="40"/>
      <c r="T60" s="40"/>
      <c r="U60" s="38">
        <f t="shared" si="142"/>
        <v>0</v>
      </c>
      <c r="V60" s="39">
        <v>35</v>
      </c>
      <c r="W60" s="40">
        <v>178</v>
      </c>
      <c r="X60" s="40">
        <v>188</v>
      </c>
      <c r="Y60" s="40">
        <v>184</v>
      </c>
      <c r="Z60" s="40">
        <v>169</v>
      </c>
      <c r="AA60" s="38">
        <f t="shared" si="143"/>
        <v>719</v>
      </c>
      <c r="AB60" s="39">
        <v>34</v>
      </c>
      <c r="AC60" s="40">
        <v>202</v>
      </c>
      <c r="AD60" s="40">
        <v>167</v>
      </c>
      <c r="AE60" s="40">
        <v>164</v>
      </c>
      <c r="AF60" s="40">
        <v>189</v>
      </c>
      <c r="AG60" s="38">
        <f t="shared" si="144"/>
        <v>722</v>
      </c>
      <c r="AH60" s="39"/>
      <c r="AI60" s="40"/>
      <c r="AJ60" s="40"/>
      <c r="AK60" s="40"/>
      <c r="AL60" s="40"/>
      <c r="AM60" s="38">
        <f t="shared" si="145"/>
        <v>0</v>
      </c>
      <c r="AN60" s="39"/>
      <c r="AO60" s="40"/>
      <c r="AP60" s="40"/>
      <c r="AQ60" s="40"/>
      <c r="AR60" s="40"/>
      <c r="AS60" s="38">
        <f t="shared" si="146"/>
        <v>0</v>
      </c>
      <c r="AT60" s="39"/>
      <c r="AU60" s="40"/>
      <c r="AV60" s="40"/>
      <c r="AW60" s="40"/>
      <c r="AX60" s="40"/>
      <c r="AY60" s="38">
        <f t="shared" si="147"/>
        <v>0</v>
      </c>
      <c r="AZ60" s="39"/>
      <c r="BA60" s="40"/>
      <c r="BB60" s="40"/>
      <c r="BC60" s="40"/>
      <c r="BD60" s="40"/>
      <c r="BE60" s="38">
        <f t="shared" si="148"/>
        <v>0</v>
      </c>
      <c r="BF60" s="39"/>
      <c r="BG60" s="40"/>
      <c r="BH60" s="40"/>
      <c r="BI60" s="40"/>
      <c r="BJ60" s="40"/>
      <c r="BK60" s="38">
        <f t="shared" si="149"/>
        <v>0</v>
      </c>
      <c r="BL60" s="39"/>
      <c r="BM60" s="40"/>
      <c r="BN60" s="40"/>
      <c r="BO60" s="40"/>
      <c r="BP60" s="40"/>
      <c r="BQ60" s="38">
        <f t="shared" si="150"/>
        <v>0</v>
      </c>
      <c r="BR60" s="41">
        <f t="shared" si="151"/>
        <v>0</v>
      </c>
      <c r="BS60" s="17">
        <f t="shared" si="152"/>
        <v>4</v>
      </c>
      <c r="BT60" s="17">
        <f t="shared" si="153"/>
        <v>0</v>
      </c>
      <c r="BU60" s="17">
        <f t="shared" si="154"/>
        <v>4</v>
      </c>
      <c r="BV60" s="17">
        <f t="shared" si="155"/>
        <v>4</v>
      </c>
      <c r="BW60" s="17">
        <f t="shared" si="156"/>
        <v>0</v>
      </c>
      <c r="BX60" s="17">
        <f t="shared" si="157"/>
        <v>0</v>
      </c>
      <c r="BY60" s="17">
        <f t="shared" si="158"/>
        <v>0</v>
      </c>
      <c r="BZ60" s="17">
        <f t="shared" si="159"/>
        <v>0</v>
      </c>
      <c r="CA60" s="17">
        <f t="shared" si="160"/>
        <v>0</v>
      </c>
      <c r="CB60" s="17">
        <f t="shared" si="161"/>
        <v>0</v>
      </c>
      <c r="CC60" s="17">
        <f t="shared" si="162"/>
        <v>12</v>
      </c>
      <c r="CD60" s="17">
        <f t="shared" si="163"/>
        <v>2142</v>
      </c>
      <c r="CE60" s="19">
        <f t="shared" si="164"/>
        <v>178.5</v>
      </c>
    </row>
    <row r="61" spans="1:83" ht="15.75" customHeight="1" x14ac:dyDescent="0.25">
      <c r="A61" s="33"/>
      <c r="B61" s="42" t="s">
        <v>122</v>
      </c>
      <c r="C61" s="43" t="s">
        <v>123</v>
      </c>
      <c r="D61" s="39">
        <v>37</v>
      </c>
      <c r="E61" s="40">
        <v>164</v>
      </c>
      <c r="F61" s="40">
        <v>188</v>
      </c>
      <c r="G61" s="40">
        <v>186</v>
      </c>
      <c r="H61" s="40">
        <v>155</v>
      </c>
      <c r="I61" s="38">
        <f t="shared" si="140"/>
        <v>693</v>
      </c>
      <c r="J61" s="39"/>
      <c r="K61" s="40"/>
      <c r="L61" s="40"/>
      <c r="M61" s="40"/>
      <c r="N61" s="40"/>
      <c r="O61" s="38">
        <f t="shared" si="141"/>
        <v>0</v>
      </c>
      <c r="P61" s="39">
        <v>36</v>
      </c>
      <c r="Q61" s="40">
        <v>149</v>
      </c>
      <c r="R61" s="40">
        <v>137</v>
      </c>
      <c r="S61" s="40">
        <v>170</v>
      </c>
      <c r="T61" s="40">
        <v>194</v>
      </c>
      <c r="U61" s="38">
        <f t="shared" si="142"/>
        <v>650</v>
      </c>
      <c r="V61" s="39"/>
      <c r="W61" s="40"/>
      <c r="X61" s="40"/>
      <c r="Y61" s="40"/>
      <c r="Z61" s="40"/>
      <c r="AA61" s="38">
        <f t="shared" si="143"/>
        <v>0</v>
      </c>
      <c r="AB61" s="39">
        <v>37</v>
      </c>
      <c r="AC61" s="40">
        <v>156</v>
      </c>
      <c r="AD61" s="40">
        <v>138</v>
      </c>
      <c r="AE61" s="40">
        <v>177</v>
      </c>
      <c r="AF61" s="40">
        <v>201</v>
      </c>
      <c r="AG61" s="38">
        <f t="shared" si="144"/>
        <v>672</v>
      </c>
      <c r="AH61" s="39"/>
      <c r="AI61" s="40"/>
      <c r="AJ61" s="40"/>
      <c r="AK61" s="40"/>
      <c r="AL61" s="40"/>
      <c r="AM61" s="38">
        <f t="shared" si="145"/>
        <v>0</v>
      </c>
      <c r="AN61" s="39"/>
      <c r="AO61" s="40"/>
      <c r="AP61" s="40"/>
      <c r="AQ61" s="40"/>
      <c r="AR61" s="40"/>
      <c r="AS61" s="38">
        <f t="shared" si="146"/>
        <v>0</v>
      </c>
      <c r="AT61" s="39"/>
      <c r="AU61" s="40"/>
      <c r="AV61" s="40"/>
      <c r="AW61" s="40"/>
      <c r="AX61" s="40"/>
      <c r="AY61" s="38">
        <f t="shared" si="147"/>
        <v>0</v>
      </c>
      <c r="AZ61" s="39"/>
      <c r="BA61" s="40"/>
      <c r="BB61" s="40"/>
      <c r="BC61" s="40"/>
      <c r="BD61" s="40"/>
      <c r="BE61" s="38">
        <f t="shared" si="148"/>
        <v>0</v>
      </c>
      <c r="BF61" s="39"/>
      <c r="BG61" s="40"/>
      <c r="BH61" s="40"/>
      <c r="BI61" s="40"/>
      <c r="BJ61" s="40"/>
      <c r="BK61" s="38">
        <f t="shared" si="149"/>
        <v>0</v>
      </c>
      <c r="BL61" s="39"/>
      <c r="BM61" s="40"/>
      <c r="BN61" s="40"/>
      <c r="BO61" s="40"/>
      <c r="BP61" s="40"/>
      <c r="BQ61" s="38">
        <f t="shared" si="150"/>
        <v>0</v>
      </c>
      <c r="BR61" s="41">
        <f t="shared" si="151"/>
        <v>4</v>
      </c>
      <c r="BS61" s="17">
        <f t="shared" si="152"/>
        <v>0</v>
      </c>
      <c r="BT61" s="17">
        <f t="shared" si="153"/>
        <v>4</v>
      </c>
      <c r="BU61" s="17">
        <f t="shared" si="154"/>
        <v>0</v>
      </c>
      <c r="BV61" s="17">
        <f t="shared" si="155"/>
        <v>4</v>
      </c>
      <c r="BW61" s="17">
        <f t="shared" si="156"/>
        <v>0</v>
      </c>
      <c r="BX61" s="17">
        <f t="shared" si="157"/>
        <v>0</v>
      </c>
      <c r="BY61" s="17">
        <f t="shared" si="158"/>
        <v>0</v>
      </c>
      <c r="BZ61" s="17">
        <f t="shared" si="159"/>
        <v>0</v>
      </c>
      <c r="CA61" s="17">
        <f t="shared" si="160"/>
        <v>0</v>
      </c>
      <c r="CB61" s="17">
        <f t="shared" si="161"/>
        <v>0</v>
      </c>
      <c r="CC61" s="17">
        <f t="shared" si="162"/>
        <v>12</v>
      </c>
      <c r="CD61" s="17">
        <f t="shared" si="163"/>
        <v>2015</v>
      </c>
      <c r="CE61" s="19">
        <f t="shared" si="164"/>
        <v>167.91666666666666</v>
      </c>
    </row>
    <row r="62" spans="1:83" ht="15.75" customHeight="1" x14ac:dyDescent="0.25">
      <c r="A62" s="33"/>
      <c r="B62" s="42" t="s">
        <v>54</v>
      </c>
      <c r="C62" s="43" t="s">
        <v>135</v>
      </c>
      <c r="D62" s="39"/>
      <c r="E62" s="40"/>
      <c r="F62" s="40"/>
      <c r="G62" s="40"/>
      <c r="H62" s="40"/>
      <c r="I62" s="38">
        <f t="shared" si="140"/>
        <v>0</v>
      </c>
      <c r="J62" s="39"/>
      <c r="K62" s="40"/>
      <c r="L62" s="40"/>
      <c r="M62" s="40"/>
      <c r="N62" s="40"/>
      <c r="O62" s="38">
        <f t="shared" si="141"/>
        <v>0</v>
      </c>
      <c r="P62" s="39">
        <v>32</v>
      </c>
      <c r="Q62" s="40">
        <v>172</v>
      </c>
      <c r="R62" s="40">
        <v>158</v>
      </c>
      <c r="S62" s="40">
        <v>156</v>
      </c>
      <c r="T62" s="40">
        <v>207</v>
      </c>
      <c r="U62" s="38">
        <f t="shared" si="142"/>
        <v>693</v>
      </c>
      <c r="V62" s="39"/>
      <c r="W62" s="40"/>
      <c r="X62" s="40"/>
      <c r="Y62" s="40"/>
      <c r="Z62" s="40"/>
      <c r="AA62" s="38">
        <f t="shared" si="143"/>
        <v>0</v>
      </c>
      <c r="AB62" s="39"/>
      <c r="AC62" s="40"/>
      <c r="AD62" s="40"/>
      <c r="AE62" s="40"/>
      <c r="AF62" s="40"/>
      <c r="AG62" s="38">
        <f t="shared" si="144"/>
        <v>0</v>
      </c>
      <c r="AH62" s="39"/>
      <c r="AI62" s="40"/>
      <c r="AJ62" s="40"/>
      <c r="AK62" s="40"/>
      <c r="AL62" s="40"/>
      <c r="AM62" s="38">
        <f t="shared" si="145"/>
        <v>0</v>
      </c>
      <c r="AN62" s="39"/>
      <c r="AO62" s="40"/>
      <c r="AP62" s="40"/>
      <c r="AQ62" s="40"/>
      <c r="AR62" s="40"/>
      <c r="AS62" s="38">
        <f t="shared" si="146"/>
        <v>0</v>
      </c>
      <c r="AT62" s="39"/>
      <c r="AU62" s="40"/>
      <c r="AV62" s="40"/>
      <c r="AW62" s="40"/>
      <c r="AX62" s="40"/>
      <c r="AY62" s="38">
        <f t="shared" si="147"/>
        <v>0</v>
      </c>
      <c r="AZ62" s="39"/>
      <c r="BA62" s="40"/>
      <c r="BB62" s="40"/>
      <c r="BC62" s="40"/>
      <c r="BD62" s="40"/>
      <c r="BE62" s="38">
        <f t="shared" si="148"/>
        <v>0</v>
      </c>
      <c r="BF62" s="39"/>
      <c r="BG62" s="40"/>
      <c r="BH62" s="40"/>
      <c r="BI62" s="40"/>
      <c r="BJ62" s="40"/>
      <c r="BK62" s="38">
        <f t="shared" si="149"/>
        <v>0</v>
      </c>
      <c r="BL62" s="39"/>
      <c r="BM62" s="40"/>
      <c r="BN62" s="40"/>
      <c r="BO62" s="40"/>
      <c r="BP62" s="40"/>
      <c r="BQ62" s="38">
        <f t="shared" si="150"/>
        <v>0</v>
      </c>
      <c r="BR62" s="41">
        <f t="shared" si="151"/>
        <v>0</v>
      </c>
      <c r="BS62" s="17">
        <f t="shared" si="152"/>
        <v>0</v>
      </c>
      <c r="BT62" s="17">
        <f t="shared" si="153"/>
        <v>4</v>
      </c>
      <c r="BU62" s="17">
        <f t="shared" si="154"/>
        <v>0</v>
      </c>
      <c r="BV62" s="17">
        <f t="shared" si="155"/>
        <v>0</v>
      </c>
      <c r="BW62" s="17">
        <f t="shared" si="156"/>
        <v>0</v>
      </c>
      <c r="BX62" s="17">
        <f t="shared" si="157"/>
        <v>0</v>
      </c>
      <c r="BY62" s="17">
        <f t="shared" si="158"/>
        <v>0</v>
      </c>
      <c r="BZ62" s="17">
        <f t="shared" si="159"/>
        <v>0</v>
      </c>
      <c r="CA62" s="17">
        <f t="shared" si="160"/>
        <v>0</v>
      </c>
      <c r="CB62" s="17">
        <f t="shared" si="161"/>
        <v>0</v>
      </c>
      <c r="CC62" s="17">
        <f t="shared" si="162"/>
        <v>4</v>
      </c>
      <c r="CD62" s="17">
        <f t="shared" si="163"/>
        <v>693</v>
      </c>
      <c r="CE62" s="19">
        <f t="shared" si="164"/>
        <v>173.25</v>
      </c>
    </row>
    <row r="63" spans="1:83" ht="15.75" x14ac:dyDescent="0.25">
      <c r="A63" s="33"/>
      <c r="B63" s="42">
        <v>6</v>
      </c>
      <c r="C63" s="43"/>
      <c r="D63" s="39"/>
      <c r="E63" s="40"/>
      <c r="F63" s="40"/>
      <c r="G63" s="40"/>
      <c r="H63" s="40"/>
      <c r="I63" s="38">
        <f t="shared" si="140"/>
        <v>0</v>
      </c>
      <c r="J63" s="39"/>
      <c r="K63" s="40"/>
      <c r="L63" s="40"/>
      <c r="M63" s="40"/>
      <c r="N63" s="40"/>
      <c r="O63" s="38">
        <f t="shared" si="141"/>
        <v>0</v>
      </c>
      <c r="P63" s="39"/>
      <c r="Q63" s="40"/>
      <c r="R63" s="40"/>
      <c r="S63" s="40"/>
      <c r="T63" s="40"/>
      <c r="U63" s="38">
        <f t="shared" si="142"/>
        <v>0</v>
      </c>
      <c r="V63" s="39"/>
      <c r="W63" s="40"/>
      <c r="X63" s="40"/>
      <c r="Y63" s="40"/>
      <c r="Z63" s="40"/>
      <c r="AA63" s="38">
        <f t="shared" si="143"/>
        <v>0</v>
      </c>
      <c r="AB63" s="39"/>
      <c r="AC63" s="40"/>
      <c r="AD63" s="40"/>
      <c r="AE63" s="40"/>
      <c r="AF63" s="40"/>
      <c r="AG63" s="38">
        <f t="shared" si="144"/>
        <v>0</v>
      </c>
      <c r="AH63" s="39"/>
      <c r="AI63" s="40"/>
      <c r="AJ63" s="40"/>
      <c r="AK63" s="40"/>
      <c r="AL63" s="40"/>
      <c r="AM63" s="38">
        <f t="shared" si="145"/>
        <v>0</v>
      </c>
      <c r="AN63" s="39"/>
      <c r="AO63" s="40"/>
      <c r="AP63" s="40"/>
      <c r="AQ63" s="40"/>
      <c r="AR63" s="40"/>
      <c r="AS63" s="38">
        <f t="shared" si="146"/>
        <v>0</v>
      </c>
      <c r="AT63" s="39"/>
      <c r="AU63" s="40"/>
      <c r="AV63" s="40"/>
      <c r="AW63" s="40"/>
      <c r="AX63" s="40"/>
      <c r="AY63" s="38">
        <f t="shared" si="147"/>
        <v>0</v>
      </c>
      <c r="AZ63" s="39"/>
      <c r="BA63" s="40"/>
      <c r="BB63" s="40"/>
      <c r="BC63" s="40"/>
      <c r="BD63" s="40"/>
      <c r="BE63" s="38">
        <f t="shared" si="148"/>
        <v>0</v>
      </c>
      <c r="BF63" s="39"/>
      <c r="BG63" s="40"/>
      <c r="BH63" s="40"/>
      <c r="BI63" s="40"/>
      <c r="BJ63" s="40"/>
      <c r="BK63" s="38">
        <f t="shared" si="149"/>
        <v>0</v>
      </c>
      <c r="BL63" s="39"/>
      <c r="BM63" s="40"/>
      <c r="BN63" s="40"/>
      <c r="BO63" s="40"/>
      <c r="BP63" s="40"/>
      <c r="BQ63" s="38">
        <f t="shared" si="150"/>
        <v>0</v>
      </c>
      <c r="BR63" s="41">
        <f t="shared" si="151"/>
        <v>0</v>
      </c>
      <c r="BS63" s="17">
        <f t="shared" si="152"/>
        <v>0</v>
      </c>
      <c r="BT63" s="17">
        <f t="shared" si="153"/>
        <v>0</v>
      </c>
      <c r="BU63" s="17">
        <f t="shared" si="154"/>
        <v>0</v>
      </c>
      <c r="BV63" s="17">
        <f t="shared" si="155"/>
        <v>0</v>
      </c>
      <c r="BW63" s="17">
        <f t="shared" si="156"/>
        <v>0</v>
      </c>
      <c r="BX63" s="17">
        <f t="shared" si="157"/>
        <v>0</v>
      </c>
      <c r="BY63" s="17">
        <f t="shared" si="158"/>
        <v>0</v>
      </c>
      <c r="BZ63" s="17">
        <f t="shared" si="159"/>
        <v>0</v>
      </c>
      <c r="CA63" s="17">
        <f t="shared" si="160"/>
        <v>0</v>
      </c>
      <c r="CB63" s="17">
        <f t="shared" si="161"/>
        <v>0</v>
      </c>
      <c r="CC63" s="17">
        <f t="shared" si="162"/>
        <v>0</v>
      </c>
      <c r="CD63" s="17">
        <f t="shared" si="163"/>
        <v>0</v>
      </c>
      <c r="CE63" s="19" t="e">
        <f t="shared" si="164"/>
        <v>#DIV/0!</v>
      </c>
    </row>
    <row r="64" spans="1:83" ht="15.75" x14ac:dyDescent="0.25">
      <c r="A64" s="61"/>
      <c r="B64" s="62" t="s">
        <v>31</v>
      </c>
      <c r="C64" s="63"/>
      <c r="D64" s="64"/>
      <c r="E64" s="65">
        <v>16</v>
      </c>
      <c r="F64" s="65">
        <v>16</v>
      </c>
      <c r="G64" s="65">
        <v>16</v>
      </c>
      <c r="H64" s="65">
        <v>16</v>
      </c>
      <c r="I64" s="66">
        <f t="shared" si="140"/>
        <v>64</v>
      </c>
      <c r="J64" s="64"/>
      <c r="K64" s="65">
        <v>16</v>
      </c>
      <c r="L64" s="65">
        <v>16</v>
      </c>
      <c r="M64" s="65">
        <v>16</v>
      </c>
      <c r="N64" s="65">
        <v>16</v>
      </c>
      <c r="O64" s="66">
        <f t="shared" si="141"/>
        <v>64</v>
      </c>
      <c r="P64" s="64"/>
      <c r="Q64" s="65">
        <v>16</v>
      </c>
      <c r="R64" s="65">
        <v>16</v>
      </c>
      <c r="S64" s="65">
        <v>16</v>
      </c>
      <c r="T64" s="65">
        <v>16</v>
      </c>
      <c r="U64" s="66">
        <f t="shared" si="142"/>
        <v>64</v>
      </c>
      <c r="V64" s="64"/>
      <c r="W64" s="65">
        <v>16</v>
      </c>
      <c r="X64" s="65">
        <v>16</v>
      </c>
      <c r="Y64" s="65">
        <v>16</v>
      </c>
      <c r="Z64" s="65">
        <v>16</v>
      </c>
      <c r="AA64" s="66">
        <f t="shared" si="143"/>
        <v>64</v>
      </c>
      <c r="AB64" s="64"/>
      <c r="AC64" s="65">
        <v>16</v>
      </c>
      <c r="AD64" s="65">
        <v>16</v>
      </c>
      <c r="AE64" s="65">
        <v>16</v>
      </c>
      <c r="AF64" s="65">
        <v>16</v>
      </c>
      <c r="AG64" s="66">
        <f t="shared" si="144"/>
        <v>64</v>
      </c>
      <c r="AH64" s="64"/>
      <c r="AI64" s="65"/>
      <c r="AJ64" s="65"/>
      <c r="AK64" s="65"/>
      <c r="AL64" s="65"/>
      <c r="AM64" s="66">
        <f t="shared" si="145"/>
        <v>0</v>
      </c>
      <c r="AN64" s="64"/>
      <c r="AO64" s="65"/>
      <c r="AP64" s="65"/>
      <c r="AQ64" s="65"/>
      <c r="AR64" s="65"/>
      <c r="AS64" s="66">
        <f t="shared" si="146"/>
        <v>0</v>
      </c>
      <c r="AT64" s="64"/>
      <c r="AU64" s="65"/>
      <c r="AV64" s="65"/>
      <c r="AW64" s="65"/>
      <c r="AX64" s="65"/>
      <c r="AY64" s="66">
        <f t="shared" si="147"/>
        <v>0</v>
      </c>
      <c r="AZ64" s="64"/>
      <c r="BA64" s="65"/>
      <c r="BB64" s="65"/>
      <c r="BC64" s="65"/>
      <c r="BD64" s="65"/>
      <c r="BE64" s="66">
        <f t="shared" si="148"/>
        <v>0</v>
      </c>
      <c r="BF64" s="64"/>
      <c r="BG64" s="65"/>
      <c r="BH64" s="65"/>
      <c r="BI64" s="65"/>
      <c r="BJ64" s="65"/>
      <c r="BK64" s="66">
        <f t="shared" si="149"/>
        <v>0</v>
      </c>
      <c r="BL64" s="64"/>
      <c r="BM64" s="65"/>
      <c r="BN64" s="65"/>
      <c r="BO64" s="65"/>
      <c r="BP64" s="65"/>
      <c r="BQ64" s="66">
        <f t="shared" si="150"/>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367</v>
      </c>
      <c r="F65" s="37">
        <f>SUM(F58:F64)</f>
        <v>350</v>
      </c>
      <c r="G65" s="37">
        <f>SUM(G58:G64)</f>
        <v>390</v>
      </c>
      <c r="H65" s="37">
        <f>SUM(H58:H64)</f>
        <v>348</v>
      </c>
      <c r="I65" s="38">
        <f>SUM(I58:I64)</f>
        <v>1455</v>
      </c>
      <c r="J65" s="39"/>
      <c r="K65" s="37">
        <f>SUM(K58:K64)</f>
        <v>379</v>
      </c>
      <c r="L65" s="37">
        <f>SUM(L58:L64)</f>
        <v>351</v>
      </c>
      <c r="M65" s="37">
        <f>SUM(M58:M64)</f>
        <v>342</v>
      </c>
      <c r="N65" s="37">
        <f>SUM(N58:N64)</f>
        <v>375</v>
      </c>
      <c r="O65" s="38">
        <f>SUM(O58:O64)</f>
        <v>1447</v>
      </c>
      <c r="P65" s="39"/>
      <c r="Q65" s="37">
        <f>SUM(Q58:Q64)</f>
        <v>337</v>
      </c>
      <c r="R65" s="37">
        <f>SUM(R58:R64)</f>
        <v>311</v>
      </c>
      <c r="S65" s="37">
        <f>SUM(S58:S64)</f>
        <v>342</v>
      </c>
      <c r="T65" s="37">
        <f>SUM(T58:T64)</f>
        <v>417</v>
      </c>
      <c r="U65" s="38">
        <f>SUM(U58:U64)</f>
        <v>1407</v>
      </c>
      <c r="V65" s="39"/>
      <c r="W65" s="37">
        <f>SUM(W58:W64)</f>
        <v>343</v>
      </c>
      <c r="X65" s="37">
        <f>SUM(X58:X64)</f>
        <v>349</v>
      </c>
      <c r="Y65" s="37">
        <f>SUM(Y58:Y64)</f>
        <v>363</v>
      </c>
      <c r="Z65" s="37">
        <f>SUM(Z58:Z64)</f>
        <v>356</v>
      </c>
      <c r="AA65" s="38">
        <f>SUM(AA58:AA64)</f>
        <v>1411</v>
      </c>
      <c r="AB65" s="39"/>
      <c r="AC65" s="37">
        <f>SUM(AC58:AC64)</f>
        <v>374</v>
      </c>
      <c r="AD65" s="37">
        <f>SUM(AD58:AD64)</f>
        <v>321</v>
      </c>
      <c r="AE65" s="37">
        <f>SUM(AE58:AE64)</f>
        <v>357</v>
      </c>
      <c r="AF65" s="37">
        <f>SUM(AF58:AF64)</f>
        <v>406</v>
      </c>
      <c r="AG65" s="38">
        <f>SUM(AG58:AG64)</f>
        <v>1458</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7178</v>
      </c>
      <c r="CE65" s="17">
        <f>CD65/CC65</f>
        <v>358.9</v>
      </c>
    </row>
    <row r="66" spans="1:83" ht="15.75" customHeight="1" x14ac:dyDescent="0.25">
      <c r="A66" s="33"/>
      <c r="B66" s="34" t="s">
        <v>33</v>
      </c>
      <c r="C66" s="43"/>
      <c r="D66" s="36">
        <f>SUM(D58:D63)</f>
        <v>72</v>
      </c>
      <c r="E66" s="37">
        <f>E65+$D$66-E64</f>
        <v>423</v>
      </c>
      <c r="F66" s="37">
        <f>F65+$D$66-F64</f>
        <v>406</v>
      </c>
      <c r="G66" s="37">
        <f>G65+$D$66-G64</f>
        <v>446</v>
      </c>
      <c r="H66" s="37">
        <f>H65+$D$66-H64</f>
        <v>404</v>
      </c>
      <c r="I66" s="38">
        <f>E66+F66+G66+H66</f>
        <v>1679</v>
      </c>
      <c r="J66" s="36">
        <f>SUM(J58:J63)</f>
        <v>70</v>
      </c>
      <c r="K66" s="37">
        <f>K65+$J$66-K64</f>
        <v>433</v>
      </c>
      <c r="L66" s="37">
        <f>L65+$J$66-L64</f>
        <v>405</v>
      </c>
      <c r="M66" s="37">
        <f>M65+$J$66-M64</f>
        <v>396</v>
      </c>
      <c r="N66" s="37">
        <f>N65+$J$66-N64</f>
        <v>429</v>
      </c>
      <c r="O66" s="38">
        <f>K66+L66+M66+N66</f>
        <v>1663</v>
      </c>
      <c r="P66" s="36">
        <f>SUM(P58:P63)</f>
        <v>68</v>
      </c>
      <c r="Q66" s="37">
        <f>Q65+$P$66-Q64</f>
        <v>389</v>
      </c>
      <c r="R66" s="37">
        <f>R65+$P$66-R64</f>
        <v>363</v>
      </c>
      <c r="S66" s="37">
        <f>S65+$P$66-S64</f>
        <v>394</v>
      </c>
      <c r="T66" s="37">
        <f>T65+$P$66-T64</f>
        <v>469</v>
      </c>
      <c r="U66" s="38">
        <f>Q66+R66+S66+T66</f>
        <v>1615</v>
      </c>
      <c r="V66" s="36">
        <f>SUM(V58:V63)</f>
        <v>86</v>
      </c>
      <c r="W66" s="37">
        <f>W65+$V$66-W64</f>
        <v>413</v>
      </c>
      <c r="X66" s="37">
        <f>X65+$V$66-X64</f>
        <v>419</v>
      </c>
      <c r="Y66" s="37">
        <f>Y65+$V$66-Y64</f>
        <v>433</v>
      </c>
      <c r="Z66" s="37">
        <f>Z65+$V$66-Z64</f>
        <v>426</v>
      </c>
      <c r="AA66" s="38">
        <f>W66+X66+Y66+Z66</f>
        <v>1691</v>
      </c>
      <c r="AB66" s="36">
        <f>SUM(AB58:AB63)</f>
        <v>71</v>
      </c>
      <c r="AC66" s="37">
        <f>AC65+$AB$66-AC64</f>
        <v>429</v>
      </c>
      <c r="AD66" s="37">
        <f>AD65+$AB$66-AD64</f>
        <v>376</v>
      </c>
      <c r="AE66" s="37">
        <f>AE65+$AB$66-AE64</f>
        <v>412</v>
      </c>
      <c r="AF66" s="37">
        <f>AF65+$AB$66-AF64</f>
        <v>461</v>
      </c>
      <c r="AG66" s="38">
        <f>AC66+AD66+AE66+AF66</f>
        <v>1678</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8326</v>
      </c>
      <c r="CE66" s="17">
        <f>CD66/CC66</f>
        <v>416.3</v>
      </c>
    </row>
    <row r="67" spans="1:83" ht="15.75" customHeight="1" x14ac:dyDescent="0.25">
      <c r="A67" s="33"/>
      <c r="B67" s="34" t="s">
        <v>34</v>
      </c>
      <c r="C67" s="43"/>
      <c r="D67" s="39"/>
      <c r="E67" s="37">
        <f t="shared" ref="E67:I68" si="165">IF($D$66&gt;0,IF(E65=E78,0.5,IF(E65&gt;E78,1,0)),0)</f>
        <v>0</v>
      </c>
      <c r="F67" s="37">
        <f t="shared" si="165"/>
        <v>0</v>
      </c>
      <c r="G67" s="37">
        <f t="shared" si="165"/>
        <v>0</v>
      </c>
      <c r="H67" s="37">
        <f t="shared" si="165"/>
        <v>0</v>
      </c>
      <c r="I67" s="38">
        <f t="shared" si="165"/>
        <v>0</v>
      </c>
      <c r="J67" s="39"/>
      <c r="K67" s="37">
        <f t="shared" ref="K67:O68" si="166">IF($J$66&gt;0,IF(K65=K52,0.5,IF(K65&gt;K52,1,0)),0)</f>
        <v>1</v>
      </c>
      <c r="L67" s="37">
        <f t="shared" si="166"/>
        <v>1</v>
      </c>
      <c r="M67" s="37">
        <f t="shared" si="166"/>
        <v>0</v>
      </c>
      <c r="N67" s="37">
        <f t="shared" si="166"/>
        <v>1</v>
      </c>
      <c r="O67" s="38">
        <f t="shared" si="166"/>
        <v>1</v>
      </c>
      <c r="P67" s="39"/>
      <c r="Q67" s="37">
        <f>IF($P$66&gt;0,IF(Q65=Q162,0.5,IF(Q65&gt;Q162,1,0)),0)</f>
        <v>0</v>
      </c>
      <c r="R67" s="37">
        <f>IF($P$66&gt;0,IF(R65=R162,0.5,IF(R65&gt;R162,1,0)),0)</f>
        <v>0</v>
      </c>
      <c r="S67" s="37">
        <f>IF($P$66&gt;0,IF(S65=S162,0.5,IF(S65&gt;S162,1,0)),0)</f>
        <v>0.5</v>
      </c>
      <c r="T67" s="37">
        <f>IF($P$66&gt;0,IF(T65=T162,0.5,IF(T65&gt;T162,1,0)),0)</f>
        <v>1</v>
      </c>
      <c r="U67" s="38">
        <f>IF($P$66&gt;0,IF(U65=U162,0.5,IF(U65&gt;U162,1,0)),0)</f>
        <v>1</v>
      </c>
      <c r="V67" s="39"/>
      <c r="W67" s="37">
        <f t="shared" ref="W67:AA68" si="167">IF($V$66&gt;0,IF(W65=W104,0.5,IF(W65&gt;W104,1,0)),0)</f>
        <v>1</v>
      </c>
      <c r="X67" s="37">
        <f t="shared" si="167"/>
        <v>0</v>
      </c>
      <c r="Y67" s="37">
        <f t="shared" si="167"/>
        <v>0</v>
      </c>
      <c r="Z67" s="37">
        <f t="shared" si="167"/>
        <v>0</v>
      </c>
      <c r="AA67" s="38">
        <f t="shared" si="167"/>
        <v>0</v>
      </c>
      <c r="AB67" s="39"/>
      <c r="AC67" s="37">
        <f t="shared" ref="AC67:AG68" si="168">IF($AB$66&gt;0,IF(AC65=AC10,0.5,IF(AC65&gt;AC10,1,0)),0)</f>
        <v>1</v>
      </c>
      <c r="AD67" s="37">
        <f t="shared" si="168"/>
        <v>0</v>
      </c>
      <c r="AE67" s="37">
        <f t="shared" si="168"/>
        <v>0</v>
      </c>
      <c r="AF67" s="37">
        <f t="shared" si="168"/>
        <v>1</v>
      </c>
      <c r="AG67" s="38">
        <f t="shared" si="168"/>
        <v>0</v>
      </c>
      <c r="AH67" s="39"/>
      <c r="AI67" s="37">
        <f t="shared" ref="AI67:AM68" si="169">IF($AH$66&gt;0,IF(AI65=AI117,0.5,IF(AI65&gt;AI117,1,0)),0)</f>
        <v>0</v>
      </c>
      <c r="AJ67" s="37">
        <f t="shared" si="169"/>
        <v>0</v>
      </c>
      <c r="AK67" s="37">
        <f t="shared" si="169"/>
        <v>0</v>
      </c>
      <c r="AL67" s="37">
        <f t="shared" si="169"/>
        <v>0</v>
      </c>
      <c r="AM67" s="38">
        <f t="shared" si="169"/>
        <v>0</v>
      </c>
      <c r="AN67" s="39"/>
      <c r="AO67" s="37">
        <f t="shared" ref="AO67:AS68" si="170">IF($AN$66&gt;0,IF(AO65=AO91,0.5,IF(AO65&gt;AO91,1,0)),0)</f>
        <v>0</v>
      </c>
      <c r="AP67" s="37">
        <f t="shared" si="170"/>
        <v>0</v>
      </c>
      <c r="AQ67" s="37">
        <f t="shared" si="170"/>
        <v>0</v>
      </c>
      <c r="AR67" s="37">
        <f t="shared" si="170"/>
        <v>0</v>
      </c>
      <c r="AS67" s="38">
        <f t="shared" si="170"/>
        <v>0</v>
      </c>
      <c r="AT67" s="39"/>
      <c r="AU67" s="37">
        <f t="shared" ref="AU67:AY68" si="171">IF($AT$66&gt;0,IF(AU65=AU130,0.5,IF(AU65&gt;AU130,1,0)),0)</f>
        <v>0</v>
      </c>
      <c r="AV67" s="37">
        <f t="shared" si="171"/>
        <v>0</v>
      </c>
      <c r="AW67" s="37">
        <f t="shared" si="171"/>
        <v>0</v>
      </c>
      <c r="AX67" s="37">
        <f t="shared" si="171"/>
        <v>0</v>
      </c>
      <c r="AY67" s="38">
        <f t="shared" si="171"/>
        <v>0</v>
      </c>
      <c r="AZ67" s="39"/>
      <c r="BA67" s="37">
        <f t="shared" ref="BA67:BE68" si="172">IF($AZ$66&gt;0,IF(BA65=BA36,0.5,IF(BA65&gt;BA36,1,0)),0)</f>
        <v>0</v>
      </c>
      <c r="BB67" s="37">
        <f t="shared" si="172"/>
        <v>0</v>
      </c>
      <c r="BC67" s="37">
        <f t="shared" si="172"/>
        <v>0</v>
      </c>
      <c r="BD67" s="37">
        <f t="shared" si="172"/>
        <v>0</v>
      </c>
      <c r="BE67" s="38">
        <f t="shared" si="172"/>
        <v>0</v>
      </c>
      <c r="BF67" s="39"/>
      <c r="BG67" s="37">
        <f t="shared" ref="BG67:BK68" si="173">IF($BF$66&gt;0,IF(BG65=BG143,0.5,IF(BG65&gt;BG143,1,0)),0)</f>
        <v>0</v>
      </c>
      <c r="BH67" s="37">
        <f t="shared" si="173"/>
        <v>0</v>
      </c>
      <c r="BI67" s="37">
        <f t="shared" si="173"/>
        <v>0</v>
      </c>
      <c r="BJ67" s="37">
        <f t="shared" si="173"/>
        <v>0</v>
      </c>
      <c r="BK67" s="38">
        <f t="shared" si="173"/>
        <v>0</v>
      </c>
      <c r="BL67" s="39"/>
      <c r="BM67" s="37">
        <f t="shared" ref="BM67:BQ68" si="174">IF($BL$66&gt;0,IF(BM65=BM23,0.5,IF(BM65&gt;BM23,1,0)),0)</f>
        <v>0</v>
      </c>
      <c r="BN67" s="37">
        <f t="shared" si="174"/>
        <v>0</v>
      </c>
      <c r="BO67" s="37">
        <f t="shared" si="174"/>
        <v>0</v>
      </c>
      <c r="BP67" s="37">
        <f t="shared" si="174"/>
        <v>0</v>
      </c>
      <c r="BQ67" s="38">
        <f t="shared" si="174"/>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5"/>
        <v>0</v>
      </c>
      <c r="F68" s="37">
        <f t="shared" si="165"/>
        <v>0</v>
      </c>
      <c r="G68" s="37">
        <f t="shared" si="165"/>
        <v>0</v>
      </c>
      <c r="H68" s="37">
        <f t="shared" si="165"/>
        <v>0</v>
      </c>
      <c r="I68" s="38">
        <f t="shared" si="165"/>
        <v>0</v>
      </c>
      <c r="J68" s="39"/>
      <c r="K68" s="37">
        <f t="shared" si="166"/>
        <v>1</v>
      </c>
      <c r="L68" s="37">
        <f t="shared" si="166"/>
        <v>1</v>
      </c>
      <c r="M68" s="37">
        <f t="shared" si="166"/>
        <v>0</v>
      </c>
      <c r="N68" s="37">
        <f t="shared" si="166"/>
        <v>1</v>
      </c>
      <c r="O68" s="38">
        <f t="shared" si="166"/>
        <v>1</v>
      </c>
      <c r="P68" s="39"/>
      <c r="Q68" s="37">
        <f>IF($P$66&gt;0,IF(Q66=Q163,0.5,IF(Q66&gt;Q163,1,0)),0)</f>
        <v>0</v>
      </c>
      <c r="R68" s="37">
        <f>IF($P$66&gt;0,IF(R66=R163,0.5,IF(R66&gt;R163,1,0)),0)</f>
        <v>0</v>
      </c>
      <c r="S68" s="37">
        <f>IF($P$66&gt;0,IF(S66=S163,0.5,IF(S66&gt;S163,1,0)),0)</f>
        <v>0</v>
      </c>
      <c r="T68" s="37">
        <f>IF($P$66&gt;0,IF(T66=T163,0.5,IF(T66&gt;T163,1,0)),0)</f>
        <v>1</v>
      </c>
      <c r="U68" s="38">
        <f>IF($P$66&gt;0,IF(U66=U163,0.5,IF(U66&gt;U163,1,0)),0)</f>
        <v>0</v>
      </c>
      <c r="V68" s="39"/>
      <c r="W68" s="37">
        <f t="shared" si="167"/>
        <v>1</v>
      </c>
      <c r="X68" s="37">
        <f t="shared" si="167"/>
        <v>0</v>
      </c>
      <c r="Y68" s="37">
        <f t="shared" si="167"/>
        <v>1</v>
      </c>
      <c r="Z68" s="37">
        <f t="shared" si="167"/>
        <v>0</v>
      </c>
      <c r="AA68" s="38">
        <f t="shared" si="167"/>
        <v>0</v>
      </c>
      <c r="AB68" s="39"/>
      <c r="AC68" s="37">
        <f t="shared" si="168"/>
        <v>1</v>
      </c>
      <c r="AD68" s="37">
        <f t="shared" si="168"/>
        <v>0</v>
      </c>
      <c r="AE68" s="37">
        <f t="shared" si="168"/>
        <v>0</v>
      </c>
      <c r="AF68" s="37">
        <f t="shared" si="168"/>
        <v>1</v>
      </c>
      <c r="AG68" s="38">
        <f t="shared" si="168"/>
        <v>0</v>
      </c>
      <c r="AH68" s="39"/>
      <c r="AI68" s="37">
        <f t="shared" si="169"/>
        <v>0</v>
      </c>
      <c r="AJ68" s="37">
        <f t="shared" si="169"/>
        <v>0</v>
      </c>
      <c r="AK68" s="37">
        <f t="shared" si="169"/>
        <v>0</v>
      </c>
      <c r="AL68" s="37">
        <f t="shared" si="169"/>
        <v>0</v>
      </c>
      <c r="AM68" s="38">
        <f t="shared" si="169"/>
        <v>0</v>
      </c>
      <c r="AN68" s="39"/>
      <c r="AO68" s="37">
        <f t="shared" si="170"/>
        <v>0</v>
      </c>
      <c r="AP68" s="37">
        <f t="shared" si="170"/>
        <v>0</v>
      </c>
      <c r="AQ68" s="37">
        <f t="shared" si="170"/>
        <v>0</v>
      </c>
      <c r="AR68" s="37">
        <f t="shared" si="170"/>
        <v>0</v>
      </c>
      <c r="AS68" s="38">
        <f t="shared" si="170"/>
        <v>0</v>
      </c>
      <c r="AT68" s="39"/>
      <c r="AU68" s="37">
        <f t="shared" si="171"/>
        <v>0</v>
      </c>
      <c r="AV68" s="37">
        <f t="shared" si="171"/>
        <v>0</v>
      </c>
      <c r="AW68" s="37">
        <f t="shared" si="171"/>
        <v>0</v>
      </c>
      <c r="AX68" s="37">
        <f t="shared" si="171"/>
        <v>0</v>
      </c>
      <c r="AY68" s="38">
        <f t="shared" si="171"/>
        <v>0</v>
      </c>
      <c r="AZ68" s="39"/>
      <c r="BA68" s="37">
        <f t="shared" si="172"/>
        <v>0</v>
      </c>
      <c r="BB68" s="37">
        <f t="shared" si="172"/>
        <v>0</v>
      </c>
      <c r="BC68" s="37">
        <f t="shared" si="172"/>
        <v>0</v>
      </c>
      <c r="BD68" s="37">
        <f t="shared" si="172"/>
        <v>0</v>
      </c>
      <c r="BE68" s="38">
        <f t="shared" si="172"/>
        <v>0</v>
      </c>
      <c r="BF68" s="39"/>
      <c r="BG68" s="37">
        <f t="shared" si="173"/>
        <v>0</v>
      </c>
      <c r="BH68" s="37">
        <f t="shared" si="173"/>
        <v>0</v>
      </c>
      <c r="BI68" s="37">
        <f t="shared" si="173"/>
        <v>0</v>
      </c>
      <c r="BJ68" s="37">
        <f t="shared" si="173"/>
        <v>0</v>
      </c>
      <c r="BK68" s="38">
        <f t="shared" si="173"/>
        <v>0</v>
      </c>
      <c r="BL68" s="39"/>
      <c r="BM68" s="37">
        <f t="shared" si="174"/>
        <v>0</v>
      </c>
      <c r="BN68" s="37">
        <f t="shared" si="174"/>
        <v>0</v>
      </c>
      <c r="BO68" s="37">
        <f t="shared" si="174"/>
        <v>0</v>
      </c>
      <c r="BP68" s="37">
        <f t="shared" si="174"/>
        <v>0</v>
      </c>
      <c r="BQ68" s="38">
        <f t="shared" si="174"/>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3.5</v>
      </c>
      <c r="V69" s="56"/>
      <c r="W69" s="57"/>
      <c r="X69" s="57"/>
      <c r="Y69" s="57"/>
      <c r="Z69" s="57"/>
      <c r="AA69" s="58">
        <f>SUM(W67+X67+Y67+Z67+AA67+W68+X68+Y68+Z68+AA68)</f>
        <v>3</v>
      </c>
      <c r="AB69" s="56"/>
      <c r="AC69" s="57"/>
      <c r="AD69" s="57"/>
      <c r="AE69" s="57"/>
      <c r="AF69" s="57"/>
      <c r="AG69" s="58">
        <f>SUM(AC67+AD67+AE67+AF67+AG67+AC68+AD68+AE68+AF68+AG68)</f>
        <v>4</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1" t="s">
        <v>71</v>
      </c>
      <c r="C70" s="110"/>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72</v>
      </c>
      <c r="C71" s="103" t="s">
        <v>73</v>
      </c>
      <c r="D71" s="36">
        <v>18</v>
      </c>
      <c r="E71" s="37">
        <v>226</v>
      </c>
      <c r="F71" s="37">
        <v>189</v>
      </c>
      <c r="G71" s="37">
        <v>203</v>
      </c>
      <c r="H71" s="37">
        <v>288</v>
      </c>
      <c r="I71" s="38">
        <f t="shared" ref="I71:I77" si="175">SUM(E71:H71)</f>
        <v>906</v>
      </c>
      <c r="J71" s="39">
        <v>16</v>
      </c>
      <c r="K71" s="40">
        <v>188</v>
      </c>
      <c r="L71" s="40">
        <v>196</v>
      </c>
      <c r="M71" s="40">
        <v>187</v>
      </c>
      <c r="N71" s="40">
        <v>177</v>
      </c>
      <c r="O71" s="38">
        <f t="shared" ref="O71:O77" si="176">SUM(K71:N71)</f>
        <v>748</v>
      </c>
      <c r="P71" s="39">
        <v>16</v>
      </c>
      <c r="Q71" s="40">
        <v>151</v>
      </c>
      <c r="R71" s="40">
        <v>158</v>
      </c>
      <c r="S71" s="40">
        <v>203</v>
      </c>
      <c r="T71" s="40">
        <v>192</v>
      </c>
      <c r="U71" s="38">
        <f t="shared" ref="U71:U77" si="177">SUM(Q71:T71)</f>
        <v>704</v>
      </c>
      <c r="V71" s="39">
        <v>18</v>
      </c>
      <c r="W71" s="40">
        <v>224</v>
      </c>
      <c r="X71" s="40">
        <v>216</v>
      </c>
      <c r="Y71" s="40">
        <v>226</v>
      </c>
      <c r="Z71" s="40">
        <v>245</v>
      </c>
      <c r="AA71" s="38">
        <f t="shared" ref="AA71:AA77" si="178">SUM(W71:Z71)</f>
        <v>911</v>
      </c>
      <c r="AB71" s="39">
        <v>16</v>
      </c>
      <c r="AC71" s="40">
        <v>220</v>
      </c>
      <c r="AD71" s="40">
        <v>233</v>
      </c>
      <c r="AE71" s="40">
        <v>243</v>
      </c>
      <c r="AF71" s="40">
        <v>222</v>
      </c>
      <c r="AG71" s="38">
        <f t="shared" ref="AG71:AG77" si="179">SUM(AC71:AF71)</f>
        <v>918</v>
      </c>
      <c r="AH71" s="39"/>
      <c r="AI71" s="40"/>
      <c r="AJ71" s="40"/>
      <c r="AK71" s="40"/>
      <c r="AL71" s="40"/>
      <c r="AM71" s="38">
        <f t="shared" ref="AM71:AM77" si="180">SUM(AI71:AL71)</f>
        <v>0</v>
      </c>
      <c r="AN71" s="39"/>
      <c r="AO71" s="40"/>
      <c r="AP71" s="40"/>
      <c r="AQ71" s="40"/>
      <c r="AR71" s="40"/>
      <c r="AS71" s="38">
        <f t="shared" ref="AS71:AS77" si="181">SUM(AO71:AR71)</f>
        <v>0</v>
      </c>
      <c r="AT71" s="39"/>
      <c r="AU71" s="40"/>
      <c r="AV71" s="40"/>
      <c r="AW71" s="40"/>
      <c r="AX71" s="40"/>
      <c r="AY71" s="38">
        <f t="shared" ref="AY71:AY77" si="182">SUM(AU71:AX71)</f>
        <v>0</v>
      </c>
      <c r="AZ71" s="39"/>
      <c r="BA71" s="40"/>
      <c r="BB71" s="40"/>
      <c r="BC71" s="40"/>
      <c r="BD71" s="40"/>
      <c r="BE71" s="38">
        <f t="shared" ref="BE71:BE77" si="183">SUM(BA71:BD71)</f>
        <v>0</v>
      </c>
      <c r="BF71" s="39"/>
      <c r="BG71" s="40"/>
      <c r="BH71" s="40"/>
      <c r="BI71" s="40"/>
      <c r="BJ71" s="40"/>
      <c r="BK71" s="38">
        <f t="shared" ref="BK71:BK77" si="184">SUM(BG71:BJ71)</f>
        <v>0</v>
      </c>
      <c r="BL71" s="39"/>
      <c r="BM71" s="40"/>
      <c r="BN71" s="40"/>
      <c r="BO71" s="40"/>
      <c r="BP71" s="40"/>
      <c r="BQ71" s="38">
        <f t="shared" ref="BQ71:BQ77" si="185">SUM(BM71:BP71)</f>
        <v>0</v>
      </c>
      <c r="BR71" s="41">
        <f t="shared" ref="BR71:BR76" si="186">SUM((IF(E71&gt;0,1,0)+(IF(F71&gt;0,1,0)+(IF(G71&gt;0,1,0)+(IF(H71&gt;0,1,0))))))</f>
        <v>4</v>
      </c>
      <c r="BS71" s="17">
        <f t="shared" ref="BS71:BS76" si="187">SUM((IF(K71&gt;0,1,0)+(IF(L71&gt;0,1,0)+(IF(M71&gt;0,1,0)+(IF(N71&gt;0,1,0))))))</f>
        <v>4</v>
      </c>
      <c r="BT71" s="17">
        <f t="shared" ref="BT71:BT76" si="188">SUM((IF(Q71&gt;0,1,0)+(IF(R71&gt;0,1,0)+(IF(S71&gt;0,1,0)+(IF(T71&gt;0,1,0))))))</f>
        <v>4</v>
      </c>
      <c r="BU71" s="17">
        <f t="shared" ref="BU71:BU76" si="189">SUM((IF(W71&gt;0,1,0)+(IF(X71&gt;0,1,0)+(IF(Y71&gt;0,1,0)+(IF(Z71&gt;0,1,0))))))</f>
        <v>4</v>
      </c>
      <c r="BV71" s="17">
        <f t="shared" ref="BV71:BV76" si="190">SUM((IF(AC71&gt;0,1,0)+(IF(AD71&gt;0,1,0)+(IF(AE71&gt;0,1,0)+(IF(AF71&gt;0,1,0))))))</f>
        <v>4</v>
      </c>
      <c r="BW71" s="17">
        <f t="shared" ref="BW71:BW76" si="191">SUM((IF(AI71&gt;0,1,0)+(IF(AJ71&gt;0,1,0)+(IF(AK71&gt;0,1,0)+(IF(AL71&gt;0,1,0))))))</f>
        <v>0</v>
      </c>
      <c r="BX71" s="17">
        <f t="shared" ref="BX71:BX76" si="192">SUM((IF(AO71&gt;0,1,0)+(IF(AP71&gt;0,1,0)+(IF(AQ71&gt;0,1,0)+(IF(AR71&gt;0,1,0))))))</f>
        <v>0</v>
      </c>
      <c r="BY71" s="17">
        <f t="shared" ref="BY71:BY76" si="193">SUM((IF(AU71&gt;0,1,0)+(IF(AV71&gt;0,1,0)+(IF(AW71&gt;0,1,0)+(IF(AX71&gt;0,1,0))))))</f>
        <v>0</v>
      </c>
      <c r="BZ71" s="17">
        <f t="shared" ref="BZ71:BZ76" si="194">SUM((IF(BA71&gt;0,1,0)+(IF(BB71&gt;0,1,0)+(IF(BC71&gt;0,1,0)+(IF(BD71&gt;0,1,0))))))</f>
        <v>0</v>
      </c>
      <c r="CA71" s="17">
        <f t="shared" ref="CA71:CA76" si="195">SUM((IF(BG71&gt;0,1,0)+(IF(BH71&gt;0,1,0)+(IF(BI71&gt;0,1,0)+(IF(BJ71&gt;0,1,0))))))</f>
        <v>0</v>
      </c>
      <c r="CB71" s="17">
        <f t="shared" ref="CB71:CB76" si="196">SUM((IF(BM71&gt;0,1,0)+(IF(BN71&gt;0,1,0)+(IF(BO71&gt;0,1,0)+(IF(BP71&gt;0,1,0))))))</f>
        <v>0</v>
      </c>
      <c r="CC71" s="17">
        <f t="shared" ref="CC71:CC76" si="197">SUM(BR71:CB71)</f>
        <v>20</v>
      </c>
      <c r="CD71" s="17">
        <f t="shared" ref="CD71:CD76" si="198">I71+O71+U71+AA71+AG71+AM71+AS71+AY71+BE71+BK71+BQ71</f>
        <v>4187</v>
      </c>
      <c r="CE71" s="17">
        <f t="shared" ref="CE71:CE76" si="199">CD71/CC71</f>
        <v>209.35</v>
      </c>
    </row>
    <row r="72" spans="1:83" ht="15.75" customHeight="1" x14ac:dyDescent="0.25">
      <c r="A72" s="33"/>
      <c r="B72" s="102" t="s">
        <v>74</v>
      </c>
      <c r="C72" s="103" t="s">
        <v>75</v>
      </c>
      <c r="D72" s="36">
        <v>28</v>
      </c>
      <c r="E72" s="37">
        <v>191</v>
      </c>
      <c r="F72" s="37">
        <v>224</v>
      </c>
      <c r="G72" s="37">
        <v>206</v>
      </c>
      <c r="H72" s="37">
        <v>172</v>
      </c>
      <c r="I72" s="38">
        <f t="shared" si="175"/>
        <v>793</v>
      </c>
      <c r="J72" s="39"/>
      <c r="K72" s="40"/>
      <c r="L72" s="40"/>
      <c r="M72" s="40"/>
      <c r="N72" s="40"/>
      <c r="O72" s="38">
        <f t="shared" si="176"/>
        <v>0</v>
      </c>
      <c r="P72" s="39"/>
      <c r="Q72" s="40"/>
      <c r="R72" s="40"/>
      <c r="S72" s="40"/>
      <c r="T72" s="40"/>
      <c r="U72" s="38">
        <f t="shared" si="177"/>
        <v>0</v>
      </c>
      <c r="V72" s="39">
        <v>26</v>
      </c>
      <c r="W72" s="40">
        <v>190</v>
      </c>
      <c r="X72" s="40">
        <v>228</v>
      </c>
      <c r="Y72" s="40">
        <v>240</v>
      </c>
      <c r="Z72" s="40">
        <v>168</v>
      </c>
      <c r="AA72" s="38">
        <f t="shared" si="178"/>
        <v>826</v>
      </c>
      <c r="AB72" s="39"/>
      <c r="AC72" s="40"/>
      <c r="AD72" s="40"/>
      <c r="AE72" s="40"/>
      <c r="AF72" s="40"/>
      <c r="AG72" s="38">
        <f t="shared" si="179"/>
        <v>0</v>
      </c>
      <c r="AH72" s="39"/>
      <c r="AI72" s="40"/>
      <c r="AJ72" s="40"/>
      <c r="AK72" s="40"/>
      <c r="AL72" s="40"/>
      <c r="AM72" s="38">
        <f t="shared" si="180"/>
        <v>0</v>
      </c>
      <c r="AN72" s="39"/>
      <c r="AO72" s="40"/>
      <c r="AP72" s="40"/>
      <c r="AQ72" s="40"/>
      <c r="AR72" s="40"/>
      <c r="AS72" s="38">
        <f t="shared" si="181"/>
        <v>0</v>
      </c>
      <c r="AT72" s="39"/>
      <c r="AU72" s="40"/>
      <c r="AV72" s="40"/>
      <c r="AW72" s="40"/>
      <c r="AX72" s="40"/>
      <c r="AY72" s="38">
        <f t="shared" si="182"/>
        <v>0</v>
      </c>
      <c r="AZ72" s="39"/>
      <c r="BA72" s="40"/>
      <c r="BB72" s="40"/>
      <c r="BC72" s="40"/>
      <c r="BD72" s="40"/>
      <c r="BE72" s="38">
        <f t="shared" si="183"/>
        <v>0</v>
      </c>
      <c r="BF72" s="39"/>
      <c r="BG72" s="40"/>
      <c r="BH72" s="40"/>
      <c r="BI72" s="40"/>
      <c r="BJ72" s="40"/>
      <c r="BK72" s="38">
        <f t="shared" si="184"/>
        <v>0</v>
      </c>
      <c r="BL72" s="39"/>
      <c r="BM72" s="40"/>
      <c r="BN72" s="40"/>
      <c r="BO72" s="40"/>
      <c r="BP72" s="40"/>
      <c r="BQ72" s="38">
        <f t="shared" si="185"/>
        <v>0</v>
      </c>
      <c r="BR72" s="41">
        <f t="shared" si="186"/>
        <v>4</v>
      </c>
      <c r="BS72" s="17">
        <f t="shared" si="187"/>
        <v>0</v>
      </c>
      <c r="BT72" s="17">
        <f t="shared" si="188"/>
        <v>0</v>
      </c>
      <c r="BU72" s="17">
        <f t="shared" si="189"/>
        <v>4</v>
      </c>
      <c r="BV72" s="17">
        <f t="shared" si="190"/>
        <v>0</v>
      </c>
      <c r="BW72" s="17">
        <f t="shared" si="191"/>
        <v>0</v>
      </c>
      <c r="BX72" s="17">
        <f t="shared" si="192"/>
        <v>0</v>
      </c>
      <c r="BY72" s="17">
        <f t="shared" si="193"/>
        <v>0</v>
      </c>
      <c r="BZ72" s="17">
        <f t="shared" si="194"/>
        <v>0</v>
      </c>
      <c r="CA72" s="17">
        <f t="shared" si="195"/>
        <v>0</v>
      </c>
      <c r="CB72" s="17">
        <f t="shared" si="196"/>
        <v>0</v>
      </c>
      <c r="CC72" s="17">
        <f t="shared" si="197"/>
        <v>8</v>
      </c>
      <c r="CD72" s="17">
        <f t="shared" si="198"/>
        <v>1619</v>
      </c>
      <c r="CE72" s="17">
        <f t="shared" si="199"/>
        <v>202.375</v>
      </c>
    </row>
    <row r="73" spans="1:83" ht="15.75" customHeight="1" x14ac:dyDescent="0.25">
      <c r="A73" s="33"/>
      <c r="B73" s="42" t="s">
        <v>101</v>
      </c>
      <c r="C73" s="43" t="s">
        <v>102</v>
      </c>
      <c r="D73" s="39"/>
      <c r="E73" s="40"/>
      <c r="F73" s="40"/>
      <c r="G73" s="40"/>
      <c r="H73" s="40"/>
      <c r="I73" s="38">
        <f t="shared" si="175"/>
        <v>0</v>
      </c>
      <c r="J73" s="39">
        <v>18</v>
      </c>
      <c r="K73" s="40">
        <v>163</v>
      </c>
      <c r="L73" s="40">
        <v>200</v>
      </c>
      <c r="M73" s="40">
        <v>175</v>
      </c>
      <c r="N73" s="40">
        <v>156</v>
      </c>
      <c r="O73" s="38">
        <f t="shared" si="176"/>
        <v>694</v>
      </c>
      <c r="P73" s="39">
        <v>21</v>
      </c>
      <c r="Q73" s="40">
        <v>181</v>
      </c>
      <c r="R73" s="40">
        <v>200</v>
      </c>
      <c r="S73" s="40">
        <v>217</v>
      </c>
      <c r="T73" s="40">
        <v>175</v>
      </c>
      <c r="U73" s="38">
        <f t="shared" si="177"/>
        <v>773</v>
      </c>
      <c r="V73" s="39"/>
      <c r="W73" s="40"/>
      <c r="X73" s="40"/>
      <c r="Y73" s="40"/>
      <c r="Z73" s="40"/>
      <c r="AA73" s="38">
        <f t="shared" si="178"/>
        <v>0</v>
      </c>
      <c r="AB73" s="39">
        <v>20</v>
      </c>
      <c r="AC73" s="40">
        <v>196</v>
      </c>
      <c r="AD73" s="40">
        <v>165</v>
      </c>
      <c r="AE73" s="40">
        <v>159</v>
      </c>
      <c r="AF73" s="40">
        <v>193</v>
      </c>
      <c r="AG73" s="38">
        <f t="shared" si="179"/>
        <v>713</v>
      </c>
      <c r="AH73" s="39"/>
      <c r="AI73" s="40"/>
      <c r="AJ73" s="40"/>
      <c r="AK73" s="40"/>
      <c r="AL73" s="40"/>
      <c r="AM73" s="38">
        <f t="shared" si="180"/>
        <v>0</v>
      </c>
      <c r="AN73" s="39"/>
      <c r="AO73" s="40"/>
      <c r="AP73" s="40"/>
      <c r="AQ73" s="40"/>
      <c r="AR73" s="40"/>
      <c r="AS73" s="38">
        <f t="shared" si="181"/>
        <v>0</v>
      </c>
      <c r="AT73" s="39"/>
      <c r="AU73" s="40"/>
      <c r="AV73" s="40"/>
      <c r="AW73" s="40"/>
      <c r="AX73" s="40"/>
      <c r="AY73" s="38">
        <f t="shared" si="182"/>
        <v>0</v>
      </c>
      <c r="AZ73" s="39"/>
      <c r="BA73" s="40"/>
      <c r="BB73" s="40"/>
      <c r="BC73" s="40"/>
      <c r="BD73" s="40"/>
      <c r="BE73" s="38">
        <f t="shared" si="183"/>
        <v>0</v>
      </c>
      <c r="BF73" s="39"/>
      <c r="BG73" s="40"/>
      <c r="BH73" s="40"/>
      <c r="BI73" s="40"/>
      <c r="BJ73" s="40"/>
      <c r="BK73" s="38">
        <f t="shared" si="184"/>
        <v>0</v>
      </c>
      <c r="BL73" s="39"/>
      <c r="BM73" s="40"/>
      <c r="BN73" s="40"/>
      <c r="BO73" s="40"/>
      <c r="BP73" s="40"/>
      <c r="BQ73" s="38">
        <f t="shared" si="185"/>
        <v>0</v>
      </c>
      <c r="BR73" s="41">
        <f t="shared" si="186"/>
        <v>0</v>
      </c>
      <c r="BS73" s="17">
        <f t="shared" si="187"/>
        <v>4</v>
      </c>
      <c r="BT73" s="17">
        <f t="shared" si="188"/>
        <v>4</v>
      </c>
      <c r="BU73" s="17">
        <f t="shared" si="189"/>
        <v>0</v>
      </c>
      <c r="BV73" s="17">
        <f t="shared" si="190"/>
        <v>4</v>
      </c>
      <c r="BW73" s="17">
        <f t="shared" si="191"/>
        <v>0</v>
      </c>
      <c r="BX73" s="17">
        <f t="shared" si="192"/>
        <v>0</v>
      </c>
      <c r="BY73" s="17">
        <f t="shared" si="193"/>
        <v>0</v>
      </c>
      <c r="BZ73" s="17">
        <f t="shared" si="194"/>
        <v>0</v>
      </c>
      <c r="CA73" s="17">
        <f t="shared" si="195"/>
        <v>0</v>
      </c>
      <c r="CB73" s="17">
        <f t="shared" si="196"/>
        <v>0</v>
      </c>
      <c r="CC73" s="17">
        <f t="shared" si="197"/>
        <v>12</v>
      </c>
      <c r="CD73" s="17">
        <f t="shared" si="198"/>
        <v>2180</v>
      </c>
      <c r="CE73" s="19">
        <f t="shared" si="199"/>
        <v>181.66666666666666</v>
      </c>
    </row>
    <row r="74" spans="1:83" ht="15.75" customHeight="1" x14ac:dyDescent="0.25">
      <c r="A74" s="33"/>
      <c r="B74" s="42">
        <v>4</v>
      </c>
      <c r="C74" s="43"/>
      <c r="D74" s="39"/>
      <c r="E74" s="40"/>
      <c r="F74" s="40"/>
      <c r="G74" s="40"/>
      <c r="H74" s="40"/>
      <c r="I74" s="38">
        <f t="shared" si="175"/>
        <v>0</v>
      </c>
      <c r="J74" s="39"/>
      <c r="K74" s="40"/>
      <c r="L74" s="40"/>
      <c r="M74" s="40"/>
      <c r="N74" s="40"/>
      <c r="O74" s="38">
        <f t="shared" si="176"/>
        <v>0</v>
      </c>
      <c r="P74" s="39"/>
      <c r="Q74" s="40"/>
      <c r="R74" s="40"/>
      <c r="S74" s="40"/>
      <c r="T74" s="40"/>
      <c r="U74" s="38">
        <f t="shared" si="177"/>
        <v>0</v>
      </c>
      <c r="V74" s="39"/>
      <c r="W74" s="40"/>
      <c r="X74" s="40"/>
      <c r="Y74" s="40"/>
      <c r="Z74" s="40"/>
      <c r="AA74" s="38">
        <f t="shared" si="178"/>
        <v>0</v>
      </c>
      <c r="AB74" s="39"/>
      <c r="AC74" s="40"/>
      <c r="AD74" s="40"/>
      <c r="AE74" s="40"/>
      <c r="AF74" s="40"/>
      <c r="AG74" s="38">
        <f t="shared" si="179"/>
        <v>0</v>
      </c>
      <c r="AH74" s="39"/>
      <c r="AI74" s="40"/>
      <c r="AJ74" s="40"/>
      <c r="AK74" s="40"/>
      <c r="AL74" s="40"/>
      <c r="AM74" s="38">
        <f t="shared" si="180"/>
        <v>0</v>
      </c>
      <c r="AN74" s="39"/>
      <c r="AO74" s="40"/>
      <c r="AP74" s="40"/>
      <c r="AQ74" s="40"/>
      <c r="AR74" s="40"/>
      <c r="AS74" s="38">
        <f t="shared" si="181"/>
        <v>0</v>
      </c>
      <c r="AT74" s="39"/>
      <c r="AU74" s="40"/>
      <c r="AV74" s="40"/>
      <c r="AW74" s="40"/>
      <c r="AX74" s="40"/>
      <c r="AY74" s="38">
        <f t="shared" si="182"/>
        <v>0</v>
      </c>
      <c r="AZ74" s="39"/>
      <c r="BA74" s="40"/>
      <c r="BB74" s="40"/>
      <c r="BC74" s="40"/>
      <c r="BD74" s="40"/>
      <c r="BE74" s="38">
        <f t="shared" si="183"/>
        <v>0</v>
      </c>
      <c r="BF74" s="39"/>
      <c r="BG74" s="40"/>
      <c r="BH74" s="40"/>
      <c r="BI74" s="40"/>
      <c r="BJ74" s="40"/>
      <c r="BK74" s="38">
        <f t="shared" si="184"/>
        <v>0</v>
      </c>
      <c r="BL74" s="39"/>
      <c r="BM74" s="40"/>
      <c r="BN74" s="40"/>
      <c r="BO74" s="40"/>
      <c r="BP74" s="40"/>
      <c r="BQ74" s="38">
        <f t="shared" si="185"/>
        <v>0</v>
      </c>
      <c r="BR74" s="41">
        <f t="shared" si="186"/>
        <v>0</v>
      </c>
      <c r="BS74" s="17">
        <f t="shared" si="187"/>
        <v>0</v>
      </c>
      <c r="BT74" s="17">
        <f t="shared" si="188"/>
        <v>0</v>
      </c>
      <c r="BU74" s="17">
        <f t="shared" si="189"/>
        <v>0</v>
      </c>
      <c r="BV74" s="17">
        <f t="shared" si="190"/>
        <v>0</v>
      </c>
      <c r="BW74" s="17">
        <f t="shared" si="191"/>
        <v>0</v>
      </c>
      <c r="BX74" s="17">
        <f t="shared" si="192"/>
        <v>0</v>
      </c>
      <c r="BY74" s="17">
        <f t="shared" si="193"/>
        <v>0</v>
      </c>
      <c r="BZ74" s="17">
        <f t="shared" si="194"/>
        <v>0</v>
      </c>
      <c r="CA74" s="17">
        <f t="shared" si="195"/>
        <v>0</v>
      </c>
      <c r="CB74" s="17">
        <f t="shared" si="196"/>
        <v>0</v>
      </c>
      <c r="CC74" s="17">
        <f t="shared" si="197"/>
        <v>0</v>
      </c>
      <c r="CD74" s="17">
        <f t="shared" si="198"/>
        <v>0</v>
      </c>
      <c r="CE74" s="19" t="e">
        <f t="shared" si="199"/>
        <v>#DIV/0!</v>
      </c>
    </row>
    <row r="75" spans="1:83" ht="15.75" customHeight="1" x14ac:dyDescent="0.25">
      <c r="A75" s="33"/>
      <c r="B75" s="42">
        <v>5</v>
      </c>
      <c r="C75" s="43"/>
      <c r="D75" s="39"/>
      <c r="E75" s="40"/>
      <c r="F75" s="40"/>
      <c r="G75" s="40"/>
      <c r="H75" s="40"/>
      <c r="I75" s="38">
        <f t="shared" si="175"/>
        <v>0</v>
      </c>
      <c r="J75" s="39"/>
      <c r="K75" s="40"/>
      <c r="L75" s="40"/>
      <c r="M75" s="40"/>
      <c r="N75" s="40"/>
      <c r="O75" s="38">
        <f t="shared" si="176"/>
        <v>0</v>
      </c>
      <c r="P75" s="39"/>
      <c r="Q75" s="40"/>
      <c r="R75" s="40"/>
      <c r="S75" s="40"/>
      <c r="T75" s="40"/>
      <c r="U75" s="38">
        <f t="shared" si="177"/>
        <v>0</v>
      </c>
      <c r="V75" s="39"/>
      <c r="W75" s="40"/>
      <c r="X75" s="40"/>
      <c r="Y75" s="40"/>
      <c r="Z75" s="40"/>
      <c r="AA75" s="38">
        <f t="shared" si="178"/>
        <v>0</v>
      </c>
      <c r="AB75" s="39"/>
      <c r="AC75" s="40"/>
      <c r="AD75" s="40"/>
      <c r="AE75" s="40"/>
      <c r="AF75" s="40"/>
      <c r="AG75" s="38">
        <f t="shared" si="179"/>
        <v>0</v>
      </c>
      <c r="AH75" s="39"/>
      <c r="AI75" s="40"/>
      <c r="AJ75" s="40"/>
      <c r="AK75" s="40"/>
      <c r="AL75" s="40"/>
      <c r="AM75" s="38">
        <f t="shared" si="180"/>
        <v>0</v>
      </c>
      <c r="AN75" s="39"/>
      <c r="AO75" s="40"/>
      <c r="AP75" s="40"/>
      <c r="AQ75" s="40"/>
      <c r="AR75" s="40"/>
      <c r="AS75" s="38">
        <f t="shared" si="181"/>
        <v>0</v>
      </c>
      <c r="AT75" s="39"/>
      <c r="AU75" s="40"/>
      <c r="AV75" s="40"/>
      <c r="AW75" s="40"/>
      <c r="AX75" s="40"/>
      <c r="AY75" s="38">
        <f t="shared" si="182"/>
        <v>0</v>
      </c>
      <c r="AZ75" s="39"/>
      <c r="BA75" s="40"/>
      <c r="BB75" s="40"/>
      <c r="BC75" s="40"/>
      <c r="BD75" s="40"/>
      <c r="BE75" s="38">
        <f t="shared" si="183"/>
        <v>0</v>
      </c>
      <c r="BF75" s="39"/>
      <c r="BG75" s="40"/>
      <c r="BH75" s="40"/>
      <c r="BI75" s="40"/>
      <c r="BJ75" s="40"/>
      <c r="BK75" s="38">
        <f t="shared" si="184"/>
        <v>0</v>
      </c>
      <c r="BL75" s="39"/>
      <c r="BM75" s="40"/>
      <c r="BN75" s="40"/>
      <c r="BO75" s="40"/>
      <c r="BP75" s="40"/>
      <c r="BQ75" s="38">
        <f t="shared" si="185"/>
        <v>0</v>
      </c>
      <c r="BR75" s="41">
        <f t="shared" si="186"/>
        <v>0</v>
      </c>
      <c r="BS75" s="17">
        <f t="shared" si="187"/>
        <v>0</v>
      </c>
      <c r="BT75" s="17">
        <f t="shared" si="188"/>
        <v>0</v>
      </c>
      <c r="BU75" s="17">
        <f t="shared" si="189"/>
        <v>0</v>
      </c>
      <c r="BV75" s="17">
        <f t="shared" si="190"/>
        <v>0</v>
      </c>
      <c r="BW75" s="17">
        <f t="shared" si="191"/>
        <v>0</v>
      </c>
      <c r="BX75" s="17">
        <f t="shared" si="192"/>
        <v>0</v>
      </c>
      <c r="BY75" s="17">
        <f t="shared" si="193"/>
        <v>0</v>
      </c>
      <c r="BZ75" s="17">
        <f t="shared" si="194"/>
        <v>0</v>
      </c>
      <c r="CA75" s="17">
        <f t="shared" si="195"/>
        <v>0</v>
      </c>
      <c r="CB75" s="17">
        <f t="shared" si="196"/>
        <v>0</v>
      </c>
      <c r="CC75" s="17">
        <f t="shared" si="197"/>
        <v>0</v>
      </c>
      <c r="CD75" s="17">
        <f t="shared" si="198"/>
        <v>0</v>
      </c>
      <c r="CE75" s="19" t="e">
        <f t="shared" si="199"/>
        <v>#DIV/0!</v>
      </c>
    </row>
    <row r="76" spans="1:83" ht="15.75" x14ac:dyDescent="0.25">
      <c r="A76" s="33"/>
      <c r="B76" s="42">
        <v>6</v>
      </c>
      <c r="C76" s="43"/>
      <c r="D76" s="39"/>
      <c r="E76" s="40"/>
      <c r="F76" s="40"/>
      <c r="G76" s="40"/>
      <c r="H76" s="40"/>
      <c r="I76" s="38">
        <f t="shared" si="175"/>
        <v>0</v>
      </c>
      <c r="J76" s="39"/>
      <c r="K76" s="40"/>
      <c r="L76" s="40"/>
      <c r="M76" s="40"/>
      <c r="N76" s="40"/>
      <c r="O76" s="38">
        <f t="shared" si="176"/>
        <v>0</v>
      </c>
      <c r="P76" s="39"/>
      <c r="Q76" s="40"/>
      <c r="R76" s="40"/>
      <c r="S76" s="40"/>
      <c r="T76" s="40"/>
      <c r="U76" s="38">
        <f t="shared" si="177"/>
        <v>0</v>
      </c>
      <c r="V76" s="39"/>
      <c r="W76" s="40"/>
      <c r="X76" s="40"/>
      <c r="Y76" s="40"/>
      <c r="Z76" s="40"/>
      <c r="AA76" s="38">
        <f t="shared" si="178"/>
        <v>0</v>
      </c>
      <c r="AB76" s="39"/>
      <c r="AC76" s="40"/>
      <c r="AD76" s="40"/>
      <c r="AE76" s="40"/>
      <c r="AF76" s="40"/>
      <c r="AG76" s="38">
        <f t="shared" si="179"/>
        <v>0</v>
      </c>
      <c r="AH76" s="39"/>
      <c r="AI76" s="40"/>
      <c r="AJ76" s="40"/>
      <c r="AK76" s="40"/>
      <c r="AL76" s="40"/>
      <c r="AM76" s="38">
        <f t="shared" si="180"/>
        <v>0</v>
      </c>
      <c r="AN76" s="39"/>
      <c r="AO76" s="40"/>
      <c r="AP76" s="40"/>
      <c r="AQ76" s="40"/>
      <c r="AR76" s="40"/>
      <c r="AS76" s="38">
        <f t="shared" si="181"/>
        <v>0</v>
      </c>
      <c r="AT76" s="39"/>
      <c r="AU76" s="40"/>
      <c r="AV76" s="40"/>
      <c r="AW76" s="40"/>
      <c r="AX76" s="40"/>
      <c r="AY76" s="38">
        <f t="shared" si="182"/>
        <v>0</v>
      </c>
      <c r="AZ76" s="39"/>
      <c r="BA76" s="40"/>
      <c r="BB76" s="40"/>
      <c r="BC76" s="40"/>
      <c r="BD76" s="40"/>
      <c r="BE76" s="38">
        <f t="shared" si="183"/>
        <v>0</v>
      </c>
      <c r="BF76" s="39"/>
      <c r="BG76" s="40"/>
      <c r="BH76" s="40"/>
      <c r="BI76" s="40"/>
      <c r="BJ76" s="40"/>
      <c r="BK76" s="38">
        <f t="shared" si="184"/>
        <v>0</v>
      </c>
      <c r="BL76" s="39"/>
      <c r="BM76" s="40"/>
      <c r="BN76" s="40"/>
      <c r="BO76" s="40"/>
      <c r="BP76" s="40"/>
      <c r="BQ76" s="38">
        <f t="shared" si="185"/>
        <v>0</v>
      </c>
      <c r="BR76" s="41">
        <f t="shared" si="186"/>
        <v>0</v>
      </c>
      <c r="BS76" s="17">
        <f t="shared" si="187"/>
        <v>0</v>
      </c>
      <c r="BT76" s="17">
        <f t="shared" si="188"/>
        <v>0</v>
      </c>
      <c r="BU76" s="17">
        <f t="shared" si="189"/>
        <v>0</v>
      </c>
      <c r="BV76" s="17">
        <f t="shared" si="190"/>
        <v>0</v>
      </c>
      <c r="BW76" s="17">
        <f t="shared" si="191"/>
        <v>0</v>
      </c>
      <c r="BX76" s="17">
        <f t="shared" si="192"/>
        <v>0</v>
      </c>
      <c r="BY76" s="17">
        <f t="shared" si="193"/>
        <v>0</v>
      </c>
      <c r="BZ76" s="17">
        <f t="shared" si="194"/>
        <v>0</v>
      </c>
      <c r="CA76" s="17">
        <f t="shared" si="195"/>
        <v>0</v>
      </c>
      <c r="CB76" s="17">
        <f t="shared" si="196"/>
        <v>0</v>
      </c>
      <c r="CC76" s="17">
        <f t="shared" si="197"/>
        <v>0</v>
      </c>
      <c r="CD76" s="17">
        <f t="shared" si="198"/>
        <v>0</v>
      </c>
      <c r="CE76" s="19" t="e">
        <f t="shared" si="199"/>
        <v>#DIV/0!</v>
      </c>
    </row>
    <row r="77" spans="1:83" ht="15.75" x14ac:dyDescent="0.25">
      <c r="A77" s="61"/>
      <c r="B77" s="62" t="s">
        <v>31</v>
      </c>
      <c r="C77" s="63"/>
      <c r="D77" s="64"/>
      <c r="E77" s="65"/>
      <c r="F77" s="65"/>
      <c r="G77" s="65"/>
      <c r="H77" s="65"/>
      <c r="I77" s="66">
        <f t="shared" si="175"/>
        <v>0</v>
      </c>
      <c r="J77" s="64"/>
      <c r="K77" s="65"/>
      <c r="L77" s="65"/>
      <c r="M77" s="65"/>
      <c r="N77" s="65"/>
      <c r="O77" s="66">
        <f t="shared" si="176"/>
        <v>0</v>
      </c>
      <c r="P77" s="64"/>
      <c r="Q77" s="65"/>
      <c r="R77" s="65"/>
      <c r="S77" s="65"/>
      <c r="T77" s="65"/>
      <c r="U77" s="66">
        <f t="shared" si="177"/>
        <v>0</v>
      </c>
      <c r="V77" s="64"/>
      <c r="W77" s="65"/>
      <c r="X77" s="65"/>
      <c r="Y77" s="65"/>
      <c r="Z77" s="65"/>
      <c r="AA77" s="66">
        <f t="shared" si="178"/>
        <v>0</v>
      </c>
      <c r="AB77" s="64"/>
      <c r="AC77" s="65"/>
      <c r="AD77" s="65"/>
      <c r="AE77" s="65"/>
      <c r="AF77" s="65"/>
      <c r="AG77" s="66">
        <f t="shared" si="179"/>
        <v>0</v>
      </c>
      <c r="AH77" s="64"/>
      <c r="AI77" s="65"/>
      <c r="AJ77" s="65"/>
      <c r="AK77" s="65"/>
      <c r="AL77" s="65"/>
      <c r="AM77" s="66">
        <f t="shared" si="180"/>
        <v>0</v>
      </c>
      <c r="AN77" s="64"/>
      <c r="AO77" s="65"/>
      <c r="AP77" s="65"/>
      <c r="AQ77" s="65"/>
      <c r="AR77" s="65"/>
      <c r="AS77" s="66">
        <f t="shared" si="181"/>
        <v>0</v>
      </c>
      <c r="AT77" s="64"/>
      <c r="AU77" s="65"/>
      <c r="AV77" s="65"/>
      <c r="AW77" s="65"/>
      <c r="AX77" s="65"/>
      <c r="AY77" s="66">
        <f t="shared" si="182"/>
        <v>0</v>
      </c>
      <c r="AZ77" s="64"/>
      <c r="BA77" s="65"/>
      <c r="BB77" s="65"/>
      <c r="BC77" s="65"/>
      <c r="BD77" s="65"/>
      <c r="BE77" s="66">
        <f t="shared" si="183"/>
        <v>0</v>
      </c>
      <c r="BF77" s="64"/>
      <c r="BG77" s="65"/>
      <c r="BH77" s="65"/>
      <c r="BI77" s="65"/>
      <c r="BJ77" s="65"/>
      <c r="BK77" s="66">
        <f t="shared" si="184"/>
        <v>0</v>
      </c>
      <c r="BL77" s="64"/>
      <c r="BM77" s="65"/>
      <c r="BN77" s="65"/>
      <c r="BO77" s="65"/>
      <c r="BP77" s="65"/>
      <c r="BQ77" s="66">
        <f t="shared" si="185"/>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417</v>
      </c>
      <c r="F78" s="37">
        <f>SUM(F71:F77)</f>
        <v>413</v>
      </c>
      <c r="G78" s="37">
        <f>SUM(G71:G77)</f>
        <v>409</v>
      </c>
      <c r="H78" s="37">
        <f>SUM(H71:H77)</f>
        <v>460</v>
      </c>
      <c r="I78" s="38">
        <f>SUM(I71:I77)</f>
        <v>1699</v>
      </c>
      <c r="J78" s="39"/>
      <c r="K78" s="37">
        <f>SUM(K71:K77)</f>
        <v>351</v>
      </c>
      <c r="L78" s="37">
        <f>SUM(L71:L77)</f>
        <v>396</v>
      </c>
      <c r="M78" s="37">
        <f>SUM(M71:M77)</f>
        <v>362</v>
      </c>
      <c r="N78" s="37">
        <f>SUM(N71:N77)</f>
        <v>333</v>
      </c>
      <c r="O78" s="38">
        <f>SUM(O71:O77)</f>
        <v>1442</v>
      </c>
      <c r="P78" s="39"/>
      <c r="Q78" s="37">
        <f>SUM(Q71:Q77)</f>
        <v>332</v>
      </c>
      <c r="R78" s="37">
        <f>SUM(R71:R77)</f>
        <v>358</v>
      </c>
      <c r="S78" s="37">
        <f>SUM(S71:S77)</f>
        <v>420</v>
      </c>
      <c r="T78" s="37">
        <f>SUM(T71:T77)</f>
        <v>367</v>
      </c>
      <c r="U78" s="38">
        <f>SUM(U71:U77)</f>
        <v>1477</v>
      </c>
      <c r="V78" s="39"/>
      <c r="W78" s="37">
        <f>SUM(W71:W77)</f>
        <v>414</v>
      </c>
      <c r="X78" s="37">
        <f>SUM(X71:X77)</f>
        <v>444</v>
      </c>
      <c r="Y78" s="37">
        <f>SUM(Y71:Y77)</f>
        <v>466</v>
      </c>
      <c r="Z78" s="37">
        <f>SUM(Z71:Z77)</f>
        <v>413</v>
      </c>
      <c r="AA78" s="38">
        <f>SUM(AA71:AA77)</f>
        <v>1737</v>
      </c>
      <c r="AB78" s="39"/>
      <c r="AC78" s="37">
        <f>SUM(AC71:AC77)</f>
        <v>416</v>
      </c>
      <c r="AD78" s="37">
        <f>SUM(AD71:AD77)</f>
        <v>398</v>
      </c>
      <c r="AE78" s="37">
        <f>SUM(AE71:AE77)</f>
        <v>402</v>
      </c>
      <c r="AF78" s="37">
        <f>SUM(AF71:AF77)</f>
        <v>415</v>
      </c>
      <c r="AG78" s="38">
        <f>SUM(AG71:AG77)</f>
        <v>1631</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7986</v>
      </c>
      <c r="CE78" s="17">
        <f>CD78/CC78</f>
        <v>399.3</v>
      </c>
    </row>
    <row r="79" spans="1:83" ht="15.75" customHeight="1" x14ac:dyDescent="0.25">
      <c r="A79" s="33"/>
      <c r="B79" s="34" t="s">
        <v>33</v>
      </c>
      <c r="C79" s="43"/>
      <c r="D79" s="36">
        <f>SUM(D71:D76)</f>
        <v>46</v>
      </c>
      <c r="E79" s="37">
        <f>E78+$D$79-E77</f>
        <v>463</v>
      </c>
      <c r="F79" s="37">
        <f>F78+$D$79-F77</f>
        <v>459</v>
      </c>
      <c r="G79" s="37">
        <f>G78+$D$79-G77</f>
        <v>455</v>
      </c>
      <c r="H79" s="37">
        <f>H78+$D$79-H77</f>
        <v>506</v>
      </c>
      <c r="I79" s="38">
        <f>E79+F79+G79+H79</f>
        <v>1883</v>
      </c>
      <c r="J79" s="36">
        <f>SUM(J71:J76)</f>
        <v>34</v>
      </c>
      <c r="K79" s="37">
        <f>K78+$J$79-K77</f>
        <v>385</v>
      </c>
      <c r="L79" s="37">
        <f>L78+$J$79-L77</f>
        <v>430</v>
      </c>
      <c r="M79" s="37">
        <f>M78+$J$79-M77</f>
        <v>396</v>
      </c>
      <c r="N79" s="37">
        <f>N78+$J$79-N77</f>
        <v>367</v>
      </c>
      <c r="O79" s="38">
        <f>K79+L79+M79+N79</f>
        <v>1578</v>
      </c>
      <c r="P79" s="36">
        <f>SUM(P71:P76)</f>
        <v>37</v>
      </c>
      <c r="Q79" s="37">
        <f>Q78+$P$79-Q77</f>
        <v>369</v>
      </c>
      <c r="R79" s="37">
        <f>R78+$P$79-R77</f>
        <v>395</v>
      </c>
      <c r="S79" s="37">
        <f>S78+$P$79-S77</f>
        <v>457</v>
      </c>
      <c r="T79" s="37">
        <f>T78+$P$79-T77</f>
        <v>404</v>
      </c>
      <c r="U79" s="38">
        <f>Q79+R79+S79+T79</f>
        <v>1625</v>
      </c>
      <c r="V79" s="36">
        <f>SUM(V71:V76)</f>
        <v>44</v>
      </c>
      <c r="W79" s="37">
        <f>W78+$V$79-W77</f>
        <v>458</v>
      </c>
      <c r="X79" s="37">
        <f>X78+$V$79-X77</f>
        <v>488</v>
      </c>
      <c r="Y79" s="37">
        <f>Y78+$V$79-Y77</f>
        <v>510</v>
      </c>
      <c r="Z79" s="37">
        <f>Z78+$V$79-Z77</f>
        <v>457</v>
      </c>
      <c r="AA79" s="38">
        <f>W79+X79+Y79+Z79</f>
        <v>1913</v>
      </c>
      <c r="AB79" s="36">
        <f>SUM(AB71:AB76)</f>
        <v>36</v>
      </c>
      <c r="AC79" s="37">
        <f>AC78+$AB$79-AC77</f>
        <v>452</v>
      </c>
      <c r="AD79" s="37">
        <f>AD78+$AB$79-AD77</f>
        <v>434</v>
      </c>
      <c r="AE79" s="37">
        <f>AE78+$AB$79-AE77</f>
        <v>438</v>
      </c>
      <c r="AF79" s="37">
        <f>AF78+$AB$79-AF77</f>
        <v>451</v>
      </c>
      <c r="AG79" s="38">
        <f>AC79+AD79+AE79+AF79</f>
        <v>1775</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8774</v>
      </c>
      <c r="CE79" s="17">
        <f>CD79/CC79</f>
        <v>438.7</v>
      </c>
    </row>
    <row r="80" spans="1:83" ht="15.75" customHeight="1" x14ac:dyDescent="0.25">
      <c r="A80" s="33"/>
      <c r="B80" s="34" t="s">
        <v>34</v>
      </c>
      <c r="C80" s="43"/>
      <c r="D80" s="39"/>
      <c r="E80" s="37">
        <f t="shared" ref="E80:I81" si="200">IF($D$79&gt;0,IF(E78=E65,0.5,IF(E78&gt;E65,1,0)),0)</f>
        <v>1</v>
      </c>
      <c r="F80" s="37">
        <f t="shared" si="200"/>
        <v>1</v>
      </c>
      <c r="G80" s="37">
        <f t="shared" si="200"/>
        <v>1</v>
      </c>
      <c r="H80" s="37">
        <f t="shared" si="200"/>
        <v>1</v>
      </c>
      <c r="I80" s="38">
        <f t="shared" si="200"/>
        <v>1</v>
      </c>
      <c r="J80" s="39"/>
      <c r="K80" s="37">
        <f t="shared" ref="K80:O81" si="201">IF($J$79&gt;0,IF(K78=K23,0.5,IF(K78&gt;K23,1,0)),0)</f>
        <v>0</v>
      </c>
      <c r="L80" s="37">
        <f t="shared" si="201"/>
        <v>1</v>
      </c>
      <c r="M80" s="37">
        <f t="shared" si="201"/>
        <v>1</v>
      </c>
      <c r="N80" s="37">
        <f t="shared" si="201"/>
        <v>0</v>
      </c>
      <c r="O80" s="38">
        <f t="shared" si="201"/>
        <v>1</v>
      </c>
      <c r="P80" s="39"/>
      <c r="Q80" s="37">
        <f t="shared" ref="Q80:U81" si="202">IF($P$79&gt;0,IF(Q78=Q91,0.5,IF(Q78&gt;Q91,1,0)),0)</f>
        <v>0</v>
      </c>
      <c r="R80" s="37">
        <f t="shared" si="202"/>
        <v>1</v>
      </c>
      <c r="S80" s="37">
        <f t="shared" si="202"/>
        <v>1</v>
      </c>
      <c r="T80" s="37">
        <f t="shared" si="202"/>
        <v>1</v>
      </c>
      <c r="U80" s="38">
        <f t="shared" si="202"/>
        <v>1</v>
      </c>
      <c r="V80" s="39"/>
      <c r="W80" s="37">
        <f t="shared" ref="W80:AA81" si="203">IF($V$79&gt;0,IF(W78=W143,0.5,IF(W78&gt;W143,1,0)),0)</f>
        <v>1</v>
      </c>
      <c r="X80" s="37">
        <f t="shared" si="203"/>
        <v>1</v>
      </c>
      <c r="Y80" s="37">
        <f t="shared" si="203"/>
        <v>1</v>
      </c>
      <c r="Z80" s="37">
        <f t="shared" si="203"/>
        <v>1</v>
      </c>
      <c r="AA80" s="38">
        <f t="shared" si="203"/>
        <v>1</v>
      </c>
      <c r="AB80" s="39"/>
      <c r="AC80" s="37">
        <f t="shared" ref="AC80:AG81" si="204">IF($AB$79&gt;0,IF(AC78=AC36,0.5,IF(AC78&gt;AC36,1,0)),0)</f>
        <v>1</v>
      </c>
      <c r="AD80" s="37">
        <f t="shared" si="204"/>
        <v>1</v>
      </c>
      <c r="AE80" s="37">
        <f t="shared" si="204"/>
        <v>1</v>
      </c>
      <c r="AF80" s="37">
        <f t="shared" si="204"/>
        <v>1</v>
      </c>
      <c r="AG80" s="38">
        <f t="shared" si="204"/>
        <v>1</v>
      </c>
      <c r="AH80" s="39"/>
      <c r="AI80" s="37">
        <f t="shared" ref="AI80:AM81" si="205">IF($AH$79&gt;0,IF(AI78=AI130,0.5,IF(AI78&gt;AI130,1,0)),0)</f>
        <v>0</v>
      </c>
      <c r="AJ80" s="37">
        <f t="shared" si="205"/>
        <v>0</v>
      </c>
      <c r="AK80" s="37">
        <f t="shared" si="205"/>
        <v>0</v>
      </c>
      <c r="AL80" s="37">
        <f t="shared" si="205"/>
        <v>0</v>
      </c>
      <c r="AM80" s="38">
        <f t="shared" si="205"/>
        <v>0</v>
      </c>
      <c r="AN80" s="39"/>
      <c r="AO80" s="37">
        <f t="shared" ref="AO80:AS81" si="206">IF($AN$79&gt;0,IF(AO78=AO104,0.5,IF(AO78&gt;AO104,1,0)),0)</f>
        <v>0</v>
      </c>
      <c r="AP80" s="37">
        <f t="shared" si="206"/>
        <v>0</v>
      </c>
      <c r="AQ80" s="37">
        <f t="shared" si="206"/>
        <v>0</v>
      </c>
      <c r="AR80" s="37">
        <f t="shared" si="206"/>
        <v>0</v>
      </c>
      <c r="AS80" s="38">
        <f t="shared" si="206"/>
        <v>0</v>
      </c>
      <c r="AT80" s="39"/>
      <c r="AU80" s="37">
        <f t="shared" ref="AU80:AY81" si="207">IF($AT$79&gt;0,IF(AU78=AU52,0.5,IF(AU78&gt;AU52,1,0)),0)</f>
        <v>0</v>
      </c>
      <c r="AV80" s="37">
        <f t="shared" si="207"/>
        <v>0</v>
      </c>
      <c r="AW80" s="37">
        <f t="shared" si="207"/>
        <v>0</v>
      </c>
      <c r="AX80" s="37">
        <f t="shared" si="207"/>
        <v>0</v>
      </c>
      <c r="AY80" s="38">
        <f t="shared" si="207"/>
        <v>0</v>
      </c>
      <c r="AZ80" s="39"/>
      <c r="BA80" s="37">
        <f t="shared" ref="BA80:BE81" si="208">IF($AZ$79&gt;0,IF(BA78=BA10,0.5,IF(BA78&gt;BA10,1,0)),0)</f>
        <v>0</v>
      </c>
      <c r="BB80" s="37">
        <f t="shared" si="208"/>
        <v>0</v>
      </c>
      <c r="BC80" s="37">
        <f t="shared" si="208"/>
        <v>0</v>
      </c>
      <c r="BD80" s="37">
        <f t="shared" si="208"/>
        <v>0</v>
      </c>
      <c r="BE80" s="38">
        <f t="shared" si="208"/>
        <v>0</v>
      </c>
      <c r="BF80" s="39"/>
      <c r="BG80" s="37">
        <f>IF($BF$79&gt;0,IF(BG78=BG162,0.5,IF(BG78&gt;BG162,1,0)),0)</f>
        <v>0</v>
      </c>
      <c r="BH80" s="37">
        <f>IF($BF$79&gt;0,IF(BH78=BH162,0.5,IF(BH78&gt;BH162,1,0)),0)</f>
        <v>0</v>
      </c>
      <c r="BI80" s="37">
        <f>IF($BF$79&gt;0,IF(BI78=BI162,0.5,IF(BI78&gt;BI162,1,0)),0)</f>
        <v>0</v>
      </c>
      <c r="BJ80" s="37">
        <f>IF($BF$79&gt;0,IF(BJ78=BJ162,0.5,IF(BJ78&gt;BJ162,1,0)),0)</f>
        <v>0</v>
      </c>
      <c r="BK80" s="38">
        <f>IF($BF$79&gt;0,IF(BK78=BK162,0.5,IF(BK78&gt;BK162,1,0)),0)</f>
        <v>0</v>
      </c>
      <c r="BL80" s="39"/>
      <c r="BM80" s="37">
        <f t="shared" ref="BM80:BQ81" si="209">IF($BL$79&gt;0,IF(BM78=BM117,0.5,IF(BM78&gt;BM117,1,0)),0)</f>
        <v>0</v>
      </c>
      <c r="BN80" s="37">
        <f t="shared" si="209"/>
        <v>0</v>
      </c>
      <c r="BO80" s="37">
        <f t="shared" si="209"/>
        <v>0</v>
      </c>
      <c r="BP80" s="37">
        <f t="shared" si="209"/>
        <v>0</v>
      </c>
      <c r="BQ80" s="38">
        <f t="shared" si="209"/>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0"/>
        <v>1</v>
      </c>
      <c r="F81" s="37">
        <f t="shared" si="200"/>
        <v>1</v>
      </c>
      <c r="G81" s="37">
        <f t="shared" si="200"/>
        <v>1</v>
      </c>
      <c r="H81" s="37">
        <f t="shared" si="200"/>
        <v>1</v>
      </c>
      <c r="I81" s="38">
        <f t="shared" si="200"/>
        <v>1</v>
      </c>
      <c r="J81" s="39"/>
      <c r="K81" s="37">
        <f t="shared" si="201"/>
        <v>0</v>
      </c>
      <c r="L81" s="37">
        <f t="shared" si="201"/>
        <v>1</v>
      </c>
      <c r="M81" s="37">
        <f t="shared" si="201"/>
        <v>0</v>
      </c>
      <c r="N81" s="37">
        <f t="shared" si="201"/>
        <v>0</v>
      </c>
      <c r="O81" s="38">
        <f t="shared" si="201"/>
        <v>0</v>
      </c>
      <c r="P81" s="39"/>
      <c r="Q81" s="37">
        <f t="shared" si="202"/>
        <v>0</v>
      </c>
      <c r="R81" s="37">
        <f t="shared" si="202"/>
        <v>0</v>
      </c>
      <c r="S81" s="37">
        <f t="shared" si="202"/>
        <v>1</v>
      </c>
      <c r="T81" s="37">
        <f t="shared" si="202"/>
        <v>0</v>
      </c>
      <c r="U81" s="38">
        <f t="shared" si="202"/>
        <v>0</v>
      </c>
      <c r="V81" s="39"/>
      <c r="W81" s="37">
        <f t="shared" si="203"/>
        <v>1</v>
      </c>
      <c r="X81" s="37">
        <f t="shared" si="203"/>
        <v>1</v>
      </c>
      <c r="Y81" s="37">
        <f t="shared" si="203"/>
        <v>1</v>
      </c>
      <c r="Z81" s="37">
        <f t="shared" si="203"/>
        <v>1</v>
      </c>
      <c r="AA81" s="38">
        <f t="shared" si="203"/>
        <v>1</v>
      </c>
      <c r="AB81" s="39"/>
      <c r="AC81" s="37">
        <f t="shared" si="204"/>
        <v>1</v>
      </c>
      <c r="AD81" s="37">
        <f t="shared" si="204"/>
        <v>1</v>
      </c>
      <c r="AE81" s="37">
        <f t="shared" si="204"/>
        <v>1</v>
      </c>
      <c r="AF81" s="37">
        <f t="shared" si="204"/>
        <v>1</v>
      </c>
      <c r="AG81" s="38">
        <f t="shared" si="204"/>
        <v>1</v>
      </c>
      <c r="AH81" s="39"/>
      <c r="AI81" s="37">
        <f t="shared" si="205"/>
        <v>0</v>
      </c>
      <c r="AJ81" s="37">
        <f t="shared" si="205"/>
        <v>0</v>
      </c>
      <c r="AK81" s="37">
        <f t="shared" si="205"/>
        <v>0</v>
      </c>
      <c r="AL81" s="37">
        <f t="shared" si="205"/>
        <v>0</v>
      </c>
      <c r="AM81" s="38">
        <f t="shared" si="205"/>
        <v>0</v>
      </c>
      <c r="AN81" s="39"/>
      <c r="AO81" s="37">
        <f t="shared" si="206"/>
        <v>0</v>
      </c>
      <c r="AP81" s="37">
        <f t="shared" si="206"/>
        <v>0</v>
      </c>
      <c r="AQ81" s="37">
        <f t="shared" si="206"/>
        <v>0</v>
      </c>
      <c r="AR81" s="37">
        <f t="shared" si="206"/>
        <v>0</v>
      </c>
      <c r="AS81" s="38">
        <f t="shared" si="206"/>
        <v>0</v>
      </c>
      <c r="AT81" s="39"/>
      <c r="AU81" s="37">
        <f t="shared" si="207"/>
        <v>0</v>
      </c>
      <c r="AV81" s="37">
        <f t="shared" si="207"/>
        <v>0</v>
      </c>
      <c r="AW81" s="37">
        <f t="shared" si="207"/>
        <v>0</v>
      </c>
      <c r="AX81" s="37">
        <f t="shared" si="207"/>
        <v>0</v>
      </c>
      <c r="AY81" s="38">
        <f t="shared" si="207"/>
        <v>0</v>
      </c>
      <c r="AZ81" s="39"/>
      <c r="BA81" s="37">
        <f t="shared" si="208"/>
        <v>0</v>
      </c>
      <c r="BB81" s="37">
        <f t="shared" si="208"/>
        <v>0</v>
      </c>
      <c r="BC81" s="37">
        <f t="shared" si="208"/>
        <v>0</v>
      </c>
      <c r="BD81" s="37">
        <f t="shared" si="208"/>
        <v>0</v>
      </c>
      <c r="BE81" s="38">
        <f t="shared" si="208"/>
        <v>0</v>
      </c>
      <c r="BF81" s="39"/>
      <c r="BG81" s="37">
        <f>IF($BF$79&gt;0,IF(BG79=BG163,0.5,IF(BG79&gt;BG163,1,0)),0)</f>
        <v>0</v>
      </c>
      <c r="BH81" s="37">
        <f>IF($BF$79&gt;0,IF(BH79=BH163,0.5,IF(BH79&gt;BH163,1,0)),0)</f>
        <v>0</v>
      </c>
      <c r="BI81" s="37">
        <f>IF($BF$79&gt;0,IF(BI79=BI163,0.5,IF(BI79&gt;BI163,1,0)),0)</f>
        <v>0</v>
      </c>
      <c r="BJ81" s="37">
        <f>IF($BF$79&gt;0,IF(BJ79=BJ163,0.5,IF(BJ79&gt;BJ163,1,0)),0)</f>
        <v>0</v>
      </c>
      <c r="BK81" s="38">
        <f>IF($BF$79&gt;0,IF(BK79=BK163,0.5,IF(BK79&gt;BK163,1,0)),0)</f>
        <v>0</v>
      </c>
      <c r="BL81" s="39"/>
      <c r="BM81" s="37">
        <f t="shared" si="209"/>
        <v>0</v>
      </c>
      <c r="BN81" s="37">
        <f t="shared" si="209"/>
        <v>0</v>
      </c>
      <c r="BO81" s="37">
        <f t="shared" si="209"/>
        <v>0</v>
      </c>
      <c r="BP81" s="37">
        <f t="shared" si="209"/>
        <v>0</v>
      </c>
      <c r="BQ81" s="38">
        <f t="shared" si="209"/>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10</v>
      </c>
      <c r="J82" s="56"/>
      <c r="K82" s="57"/>
      <c r="L82" s="57"/>
      <c r="M82" s="57"/>
      <c r="N82" s="57"/>
      <c r="O82" s="58">
        <f>SUM(K80+L80+M80+N80+O80+K81+L81+M81+N81+O81)</f>
        <v>4</v>
      </c>
      <c r="P82" s="56"/>
      <c r="Q82" s="57"/>
      <c r="R82" s="57"/>
      <c r="S82" s="57"/>
      <c r="T82" s="57"/>
      <c r="U82" s="58">
        <f>SUM(Q80+R80+S80+T80+U80+Q81+R81+S81+T81+U81)</f>
        <v>5</v>
      </c>
      <c r="V82" s="56"/>
      <c r="W82" s="57"/>
      <c r="X82" s="57"/>
      <c r="Y82" s="57"/>
      <c r="Z82" s="57"/>
      <c r="AA82" s="58">
        <f>SUM(W80+X80+Y80+Z80+AA80+W81+X81+Y81+Z81+AA81)</f>
        <v>10</v>
      </c>
      <c r="AB82" s="56"/>
      <c r="AC82" s="57"/>
      <c r="AD82" s="57"/>
      <c r="AE82" s="57"/>
      <c r="AF82" s="57"/>
      <c r="AG82" s="58">
        <f>SUM(AC80+AD80+AE80+AF80+AG80+AC81+AD81+AE81+AF81+AG81)</f>
        <v>10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1" t="s">
        <v>76</v>
      </c>
      <c r="C83" s="110"/>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77</v>
      </c>
      <c r="C84" s="103" t="s">
        <v>78</v>
      </c>
      <c r="D84" s="36">
        <v>41</v>
      </c>
      <c r="E84" s="37">
        <v>147</v>
      </c>
      <c r="F84" s="37">
        <v>144</v>
      </c>
      <c r="G84" s="37">
        <v>192</v>
      </c>
      <c r="H84" s="37">
        <v>175</v>
      </c>
      <c r="I84" s="38">
        <f t="shared" ref="I84:I90" si="210">SUM(E84:H84)</f>
        <v>658</v>
      </c>
      <c r="J84" s="39">
        <v>41</v>
      </c>
      <c r="K84" s="40">
        <v>164</v>
      </c>
      <c r="L84" s="40">
        <v>189</v>
      </c>
      <c r="M84" s="40">
        <v>133</v>
      </c>
      <c r="N84" s="40">
        <v>146</v>
      </c>
      <c r="O84" s="38">
        <f t="shared" ref="O84:O90" si="211">SUM(K84:N84)</f>
        <v>632</v>
      </c>
      <c r="P84" s="39">
        <v>41</v>
      </c>
      <c r="Q84" s="40">
        <v>194</v>
      </c>
      <c r="R84" s="40">
        <v>172</v>
      </c>
      <c r="S84" s="40">
        <v>186</v>
      </c>
      <c r="T84" s="40">
        <v>178</v>
      </c>
      <c r="U84" s="38">
        <f t="shared" ref="U84:U90" si="212">SUM(Q84:T84)</f>
        <v>730</v>
      </c>
      <c r="V84" s="39">
        <v>39</v>
      </c>
      <c r="W84" s="40">
        <v>179</v>
      </c>
      <c r="X84" s="40">
        <v>177</v>
      </c>
      <c r="Y84" s="40">
        <v>201</v>
      </c>
      <c r="Z84" s="40">
        <v>148</v>
      </c>
      <c r="AA84" s="38">
        <f t="shared" ref="AA84:AA90" si="213">SUM(W84:Z84)</f>
        <v>705</v>
      </c>
      <c r="AB84" s="39">
        <v>39</v>
      </c>
      <c r="AC84" s="40">
        <v>172</v>
      </c>
      <c r="AD84" s="40">
        <v>154</v>
      </c>
      <c r="AE84" s="40">
        <v>162</v>
      </c>
      <c r="AF84" s="40">
        <v>165</v>
      </c>
      <c r="AG84" s="38">
        <f t="shared" ref="AG84:AG90" si="214">SUM(AC84:AF84)</f>
        <v>653</v>
      </c>
      <c r="AH84" s="39"/>
      <c r="AI84" s="40"/>
      <c r="AJ84" s="40"/>
      <c r="AK84" s="40"/>
      <c r="AL84" s="40"/>
      <c r="AM84" s="38">
        <f t="shared" ref="AM84:AM90" si="215">SUM(AI84:AL84)</f>
        <v>0</v>
      </c>
      <c r="AN84" s="39"/>
      <c r="AO84" s="40"/>
      <c r="AP84" s="40"/>
      <c r="AQ84" s="40"/>
      <c r="AR84" s="40"/>
      <c r="AS84" s="38">
        <f t="shared" ref="AS84:AS90" si="216">SUM(AO84:AR84)</f>
        <v>0</v>
      </c>
      <c r="AT84" s="39"/>
      <c r="AU84" s="40"/>
      <c r="AV84" s="40"/>
      <c r="AW84" s="40"/>
      <c r="AX84" s="40"/>
      <c r="AY84" s="38">
        <f t="shared" ref="AY84:AY90" si="217">SUM(AU84:AX84)</f>
        <v>0</v>
      </c>
      <c r="AZ84" s="39"/>
      <c r="BA84" s="40"/>
      <c r="BB84" s="40"/>
      <c r="BC84" s="40"/>
      <c r="BD84" s="40"/>
      <c r="BE84" s="38">
        <f t="shared" ref="BE84:BE90" si="218">SUM(BA84:BD84)</f>
        <v>0</v>
      </c>
      <c r="BF84" s="39"/>
      <c r="BG84" s="40"/>
      <c r="BH84" s="40"/>
      <c r="BI84" s="40"/>
      <c r="BJ84" s="40"/>
      <c r="BK84" s="38">
        <f t="shared" ref="BK84:BK90" si="219">SUM(BG84:BJ84)</f>
        <v>0</v>
      </c>
      <c r="BL84" s="39"/>
      <c r="BM84" s="40"/>
      <c r="BN84" s="40"/>
      <c r="BO84" s="40"/>
      <c r="BP84" s="40"/>
      <c r="BQ84" s="38">
        <f t="shared" ref="BQ84:BQ90" si="220">SUM(BM84:BP84)</f>
        <v>0</v>
      </c>
      <c r="BR84" s="41">
        <f t="shared" ref="BR84:BR89" si="221">SUM((IF(E84&gt;0,1,0)+(IF(F84&gt;0,1,0)+(IF(G84&gt;0,1,0)+(IF(H84&gt;0,1,0))))))</f>
        <v>4</v>
      </c>
      <c r="BS84" s="17">
        <f t="shared" ref="BS84:BS89" si="222">SUM((IF(K84&gt;0,1,0)+(IF(L84&gt;0,1,0)+(IF(M84&gt;0,1,0)+(IF(N84&gt;0,1,0))))))</f>
        <v>4</v>
      </c>
      <c r="BT84" s="17">
        <f t="shared" ref="BT84:BT89" si="223">SUM((IF(Q84&gt;0,1,0)+(IF(R84&gt;0,1,0)+(IF(S84&gt;0,1,0)+(IF(T84&gt;0,1,0))))))</f>
        <v>4</v>
      </c>
      <c r="BU84" s="17">
        <f t="shared" ref="BU84:BU89" si="224">SUM((IF(W84&gt;0,1,0)+(IF(X84&gt;0,1,0)+(IF(Y84&gt;0,1,0)+(IF(Z84&gt;0,1,0))))))</f>
        <v>4</v>
      </c>
      <c r="BV84" s="17">
        <f t="shared" ref="BV84:BV89" si="225">SUM((IF(AC84&gt;0,1,0)+(IF(AD84&gt;0,1,0)+(IF(AE84&gt;0,1,0)+(IF(AF84&gt;0,1,0))))))</f>
        <v>4</v>
      </c>
      <c r="BW84" s="17">
        <f t="shared" ref="BW84:BW89" si="226">SUM((IF(AI84&gt;0,1,0)+(IF(AJ84&gt;0,1,0)+(IF(AK84&gt;0,1,0)+(IF(AL84&gt;0,1,0))))))</f>
        <v>0</v>
      </c>
      <c r="BX84" s="17">
        <f t="shared" ref="BX84:BX89" si="227">SUM((IF(AO84&gt;0,1,0)+(IF(AP84&gt;0,1,0)+(IF(AQ84&gt;0,1,0)+(IF(AR84&gt;0,1,0))))))</f>
        <v>0</v>
      </c>
      <c r="BY84" s="17">
        <f t="shared" ref="BY84:BY89" si="228">SUM((IF(AU84&gt;0,1,0)+(IF(AV84&gt;0,1,0)+(IF(AW84&gt;0,1,0)+(IF(AX84&gt;0,1,0))))))</f>
        <v>0</v>
      </c>
      <c r="BZ84" s="17">
        <f t="shared" ref="BZ84:BZ89" si="229">SUM((IF(BA84&gt;0,1,0)+(IF(BB84&gt;0,1,0)+(IF(BC84&gt;0,1,0)+(IF(BD84&gt;0,1,0))))))</f>
        <v>0</v>
      </c>
      <c r="CA84" s="17">
        <f t="shared" ref="CA84:CA89" si="230">SUM((IF(BG84&gt;0,1,0)+(IF(BH84&gt;0,1,0)+(IF(BI84&gt;0,1,0)+(IF(BJ84&gt;0,1,0))))))</f>
        <v>0</v>
      </c>
      <c r="CB84" s="17">
        <f t="shared" ref="CB84:CB89" si="231">SUM((IF(BM84&gt;0,1,0)+(IF(BN84&gt;0,1,0)+(IF(BO84&gt;0,1,0)+(IF(BP84&gt;0,1,0))))))</f>
        <v>0</v>
      </c>
      <c r="CC84" s="17">
        <f t="shared" ref="CC84:CC89" si="232">SUM(BR84:CB84)</f>
        <v>20</v>
      </c>
      <c r="CD84" s="17">
        <f t="shared" ref="CD84:CD89" si="233">I84+O84+U84+AA84+AG84+AM84+AS84+AY84+BE84+BK84+BQ84</f>
        <v>3378</v>
      </c>
      <c r="CE84" s="17">
        <f t="shared" ref="CE84:CE89" si="234">CD84/CC84</f>
        <v>168.9</v>
      </c>
    </row>
    <row r="85" spans="1:83" ht="15.75" customHeight="1" x14ac:dyDescent="0.25">
      <c r="A85" s="33"/>
      <c r="B85" s="102" t="s">
        <v>77</v>
      </c>
      <c r="C85" s="103" t="s">
        <v>79</v>
      </c>
      <c r="D85" s="36">
        <v>39</v>
      </c>
      <c r="E85" s="37">
        <v>151</v>
      </c>
      <c r="F85" s="37">
        <v>145</v>
      </c>
      <c r="G85" s="37">
        <v>169</v>
      </c>
      <c r="H85" s="37">
        <v>171</v>
      </c>
      <c r="I85" s="38">
        <f t="shared" si="210"/>
        <v>636</v>
      </c>
      <c r="J85" s="39">
        <v>39</v>
      </c>
      <c r="K85" s="40">
        <v>231</v>
      </c>
      <c r="L85" s="40">
        <v>167</v>
      </c>
      <c r="M85" s="40">
        <v>159</v>
      </c>
      <c r="N85" s="40">
        <v>166</v>
      </c>
      <c r="O85" s="38">
        <f t="shared" si="211"/>
        <v>723</v>
      </c>
      <c r="P85" s="39">
        <v>37</v>
      </c>
      <c r="Q85" s="40">
        <v>169</v>
      </c>
      <c r="R85" s="40">
        <v>160</v>
      </c>
      <c r="S85" s="40">
        <v>188</v>
      </c>
      <c r="T85" s="40">
        <v>164</v>
      </c>
      <c r="U85" s="38">
        <f t="shared" si="212"/>
        <v>681</v>
      </c>
      <c r="V85" s="39"/>
      <c r="W85" s="40"/>
      <c r="X85" s="40"/>
      <c r="Y85" s="40"/>
      <c r="Z85" s="40"/>
      <c r="AA85" s="38">
        <f t="shared" si="213"/>
        <v>0</v>
      </c>
      <c r="AB85" s="39"/>
      <c r="AC85" s="40"/>
      <c r="AD85" s="40"/>
      <c r="AE85" s="40"/>
      <c r="AF85" s="40"/>
      <c r="AG85" s="38">
        <f t="shared" si="214"/>
        <v>0</v>
      </c>
      <c r="AH85" s="39"/>
      <c r="AI85" s="40"/>
      <c r="AJ85" s="40"/>
      <c r="AK85" s="40"/>
      <c r="AL85" s="40"/>
      <c r="AM85" s="38">
        <f t="shared" si="215"/>
        <v>0</v>
      </c>
      <c r="AN85" s="39"/>
      <c r="AO85" s="40"/>
      <c r="AP85" s="40"/>
      <c r="AQ85" s="40"/>
      <c r="AR85" s="40"/>
      <c r="AS85" s="38">
        <f t="shared" si="216"/>
        <v>0</v>
      </c>
      <c r="AT85" s="39"/>
      <c r="AU85" s="40"/>
      <c r="AV85" s="40"/>
      <c r="AW85" s="40"/>
      <c r="AX85" s="40"/>
      <c r="AY85" s="38">
        <f t="shared" si="217"/>
        <v>0</v>
      </c>
      <c r="AZ85" s="39"/>
      <c r="BA85" s="40"/>
      <c r="BB85" s="40"/>
      <c r="BC85" s="40"/>
      <c r="BD85" s="40"/>
      <c r="BE85" s="38">
        <f t="shared" si="218"/>
        <v>0</v>
      </c>
      <c r="BF85" s="39"/>
      <c r="BG85" s="40"/>
      <c r="BH85" s="40"/>
      <c r="BI85" s="40"/>
      <c r="BJ85" s="40"/>
      <c r="BK85" s="38">
        <f t="shared" si="219"/>
        <v>0</v>
      </c>
      <c r="BL85" s="39"/>
      <c r="BM85" s="40"/>
      <c r="BN85" s="40"/>
      <c r="BO85" s="40"/>
      <c r="BP85" s="40"/>
      <c r="BQ85" s="38">
        <f t="shared" si="220"/>
        <v>0</v>
      </c>
      <c r="BR85" s="41">
        <f t="shared" si="221"/>
        <v>4</v>
      </c>
      <c r="BS85" s="17">
        <f t="shared" si="222"/>
        <v>4</v>
      </c>
      <c r="BT85" s="17">
        <f t="shared" si="223"/>
        <v>4</v>
      </c>
      <c r="BU85" s="17">
        <f t="shared" si="224"/>
        <v>0</v>
      </c>
      <c r="BV85" s="17">
        <f t="shared" si="225"/>
        <v>0</v>
      </c>
      <c r="BW85" s="17">
        <f t="shared" si="226"/>
        <v>0</v>
      </c>
      <c r="BX85" s="17">
        <f t="shared" si="227"/>
        <v>0</v>
      </c>
      <c r="BY85" s="17">
        <f t="shared" si="228"/>
        <v>0</v>
      </c>
      <c r="BZ85" s="17">
        <f t="shared" si="229"/>
        <v>0</v>
      </c>
      <c r="CA85" s="17">
        <f t="shared" si="230"/>
        <v>0</v>
      </c>
      <c r="CB85" s="17">
        <f t="shared" si="231"/>
        <v>0</v>
      </c>
      <c r="CC85" s="17">
        <f t="shared" si="232"/>
        <v>12</v>
      </c>
      <c r="CD85" s="17">
        <f t="shared" si="233"/>
        <v>2040</v>
      </c>
      <c r="CE85" s="17">
        <f t="shared" si="234"/>
        <v>170</v>
      </c>
    </row>
    <row r="86" spans="1:83" ht="15.75" customHeight="1" x14ac:dyDescent="0.25">
      <c r="A86" s="33"/>
      <c r="B86" s="42" t="s">
        <v>109</v>
      </c>
      <c r="C86" s="43" t="s">
        <v>110</v>
      </c>
      <c r="D86" s="39"/>
      <c r="E86" s="40"/>
      <c r="F86" s="40"/>
      <c r="G86" s="40"/>
      <c r="H86" s="40"/>
      <c r="I86" s="38">
        <f t="shared" si="210"/>
        <v>0</v>
      </c>
      <c r="J86" s="39"/>
      <c r="K86" s="40"/>
      <c r="L86" s="40"/>
      <c r="M86" s="40"/>
      <c r="N86" s="40"/>
      <c r="O86" s="38">
        <f t="shared" si="211"/>
        <v>0</v>
      </c>
      <c r="P86" s="39"/>
      <c r="Q86" s="40"/>
      <c r="R86" s="40"/>
      <c r="S86" s="40"/>
      <c r="T86" s="40"/>
      <c r="U86" s="38">
        <f t="shared" si="212"/>
        <v>0</v>
      </c>
      <c r="V86" s="39">
        <v>23</v>
      </c>
      <c r="W86" s="40">
        <v>157</v>
      </c>
      <c r="X86" s="40">
        <v>204</v>
      </c>
      <c r="Y86" s="40">
        <v>159</v>
      </c>
      <c r="Z86" s="40">
        <v>201</v>
      </c>
      <c r="AA86" s="38">
        <f t="shared" si="213"/>
        <v>721</v>
      </c>
      <c r="AB86" s="39">
        <v>24</v>
      </c>
      <c r="AC86" s="40">
        <v>157</v>
      </c>
      <c r="AD86" s="40">
        <v>150</v>
      </c>
      <c r="AE86" s="40">
        <v>196</v>
      </c>
      <c r="AF86" s="40">
        <v>189</v>
      </c>
      <c r="AG86" s="38">
        <f t="shared" si="214"/>
        <v>692</v>
      </c>
      <c r="AH86" s="39"/>
      <c r="AI86" s="40"/>
      <c r="AJ86" s="40"/>
      <c r="AK86" s="40"/>
      <c r="AL86" s="40"/>
      <c r="AM86" s="38">
        <f t="shared" si="215"/>
        <v>0</v>
      </c>
      <c r="AN86" s="39"/>
      <c r="AO86" s="40"/>
      <c r="AP86" s="40"/>
      <c r="AQ86" s="40"/>
      <c r="AR86" s="40"/>
      <c r="AS86" s="38">
        <f t="shared" si="216"/>
        <v>0</v>
      </c>
      <c r="AT86" s="39"/>
      <c r="AU86" s="40"/>
      <c r="AV86" s="40"/>
      <c r="AW86" s="40"/>
      <c r="AX86" s="40"/>
      <c r="AY86" s="38">
        <f t="shared" si="217"/>
        <v>0</v>
      </c>
      <c r="AZ86" s="39"/>
      <c r="BA86" s="40"/>
      <c r="BB86" s="40"/>
      <c r="BC86" s="40"/>
      <c r="BD86" s="40"/>
      <c r="BE86" s="38">
        <f t="shared" si="218"/>
        <v>0</v>
      </c>
      <c r="BF86" s="39"/>
      <c r="BG86" s="40"/>
      <c r="BH86" s="40"/>
      <c r="BI86" s="40"/>
      <c r="BJ86" s="40"/>
      <c r="BK86" s="38">
        <f t="shared" si="219"/>
        <v>0</v>
      </c>
      <c r="BL86" s="39"/>
      <c r="BM86" s="40"/>
      <c r="BN86" s="40"/>
      <c r="BO86" s="40"/>
      <c r="BP86" s="40"/>
      <c r="BQ86" s="38">
        <f t="shared" si="220"/>
        <v>0</v>
      </c>
      <c r="BR86" s="41">
        <f t="shared" si="221"/>
        <v>0</v>
      </c>
      <c r="BS86" s="17">
        <f t="shared" si="222"/>
        <v>0</v>
      </c>
      <c r="BT86" s="17">
        <f t="shared" si="223"/>
        <v>0</v>
      </c>
      <c r="BU86" s="17">
        <f t="shared" si="224"/>
        <v>4</v>
      </c>
      <c r="BV86" s="17">
        <f t="shared" si="225"/>
        <v>4</v>
      </c>
      <c r="BW86" s="17">
        <f t="shared" si="226"/>
        <v>0</v>
      </c>
      <c r="BX86" s="17">
        <f t="shared" si="227"/>
        <v>0</v>
      </c>
      <c r="BY86" s="17">
        <f t="shared" si="228"/>
        <v>0</v>
      </c>
      <c r="BZ86" s="17">
        <f t="shared" si="229"/>
        <v>0</v>
      </c>
      <c r="CA86" s="17">
        <f t="shared" si="230"/>
        <v>0</v>
      </c>
      <c r="CB86" s="17">
        <f t="shared" si="231"/>
        <v>0</v>
      </c>
      <c r="CC86" s="17">
        <f t="shared" si="232"/>
        <v>8</v>
      </c>
      <c r="CD86" s="17">
        <f t="shared" si="233"/>
        <v>1413</v>
      </c>
      <c r="CE86" s="19">
        <f t="shared" si="234"/>
        <v>176.625</v>
      </c>
    </row>
    <row r="87" spans="1:83" ht="15.75" customHeight="1" x14ac:dyDescent="0.25">
      <c r="A87" s="33"/>
      <c r="B87" s="42">
        <v>4</v>
      </c>
      <c r="C87" s="43"/>
      <c r="D87" s="39"/>
      <c r="E87" s="40"/>
      <c r="F87" s="40"/>
      <c r="G87" s="40"/>
      <c r="H87" s="40"/>
      <c r="I87" s="38">
        <f t="shared" si="210"/>
        <v>0</v>
      </c>
      <c r="J87" s="39"/>
      <c r="K87" s="40"/>
      <c r="L87" s="40"/>
      <c r="M87" s="40"/>
      <c r="N87" s="40"/>
      <c r="O87" s="38">
        <f t="shared" si="211"/>
        <v>0</v>
      </c>
      <c r="P87" s="39"/>
      <c r="Q87" s="40"/>
      <c r="R87" s="40"/>
      <c r="S87" s="40"/>
      <c r="T87" s="40"/>
      <c r="U87" s="38">
        <f t="shared" si="212"/>
        <v>0</v>
      </c>
      <c r="V87" s="39"/>
      <c r="W87" s="40"/>
      <c r="X87" s="40"/>
      <c r="Y87" s="40"/>
      <c r="Z87" s="40"/>
      <c r="AA87" s="38">
        <f t="shared" si="213"/>
        <v>0</v>
      </c>
      <c r="AB87" s="39"/>
      <c r="AC87" s="40"/>
      <c r="AD87" s="40"/>
      <c r="AE87" s="40"/>
      <c r="AF87" s="40"/>
      <c r="AG87" s="38">
        <f t="shared" si="214"/>
        <v>0</v>
      </c>
      <c r="AH87" s="39"/>
      <c r="AI87" s="40"/>
      <c r="AJ87" s="40"/>
      <c r="AK87" s="40"/>
      <c r="AL87" s="40"/>
      <c r="AM87" s="38">
        <f t="shared" si="215"/>
        <v>0</v>
      </c>
      <c r="AN87" s="39"/>
      <c r="AO87" s="40"/>
      <c r="AP87" s="40"/>
      <c r="AQ87" s="40"/>
      <c r="AR87" s="40"/>
      <c r="AS87" s="38">
        <f t="shared" si="216"/>
        <v>0</v>
      </c>
      <c r="AT87" s="39"/>
      <c r="AU87" s="40"/>
      <c r="AV87" s="40"/>
      <c r="AW87" s="40"/>
      <c r="AX87" s="40"/>
      <c r="AY87" s="38">
        <f t="shared" si="217"/>
        <v>0</v>
      </c>
      <c r="AZ87" s="39"/>
      <c r="BA87" s="40"/>
      <c r="BB87" s="40"/>
      <c r="BC87" s="40"/>
      <c r="BD87" s="40"/>
      <c r="BE87" s="38">
        <f t="shared" si="218"/>
        <v>0</v>
      </c>
      <c r="BF87" s="39"/>
      <c r="BG87" s="40"/>
      <c r="BH87" s="40"/>
      <c r="BI87" s="40"/>
      <c r="BJ87" s="40"/>
      <c r="BK87" s="38">
        <f t="shared" si="219"/>
        <v>0</v>
      </c>
      <c r="BL87" s="39"/>
      <c r="BM87" s="40"/>
      <c r="BN87" s="40"/>
      <c r="BO87" s="40"/>
      <c r="BP87" s="40"/>
      <c r="BQ87" s="38">
        <f t="shared" si="220"/>
        <v>0</v>
      </c>
      <c r="BR87" s="41">
        <f t="shared" si="221"/>
        <v>0</v>
      </c>
      <c r="BS87" s="17">
        <f t="shared" si="222"/>
        <v>0</v>
      </c>
      <c r="BT87" s="17">
        <f t="shared" si="223"/>
        <v>0</v>
      </c>
      <c r="BU87" s="17">
        <f t="shared" si="224"/>
        <v>0</v>
      </c>
      <c r="BV87" s="17">
        <f t="shared" si="225"/>
        <v>0</v>
      </c>
      <c r="BW87" s="17">
        <f t="shared" si="226"/>
        <v>0</v>
      </c>
      <c r="BX87" s="17">
        <f t="shared" si="227"/>
        <v>0</v>
      </c>
      <c r="BY87" s="17">
        <f t="shared" si="228"/>
        <v>0</v>
      </c>
      <c r="BZ87" s="17">
        <f t="shared" si="229"/>
        <v>0</v>
      </c>
      <c r="CA87" s="17">
        <f t="shared" si="230"/>
        <v>0</v>
      </c>
      <c r="CB87" s="17">
        <f t="shared" si="231"/>
        <v>0</v>
      </c>
      <c r="CC87" s="17">
        <f t="shared" si="232"/>
        <v>0</v>
      </c>
      <c r="CD87" s="17">
        <f t="shared" si="233"/>
        <v>0</v>
      </c>
      <c r="CE87" s="19" t="e">
        <f t="shared" si="234"/>
        <v>#DIV/0!</v>
      </c>
    </row>
    <row r="88" spans="1:83" ht="15.75" customHeight="1" x14ac:dyDescent="0.25">
      <c r="A88" s="33"/>
      <c r="B88" s="42">
        <v>5</v>
      </c>
      <c r="C88" s="43"/>
      <c r="D88" s="39"/>
      <c r="E88" s="40"/>
      <c r="F88" s="40"/>
      <c r="G88" s="40"/>
      <c r="H88" s="40"/>
      <c r="I88" s="38">
        <f t="shared" si="210"/>
        <v>0</v>
      </c>
      <c r="J88" s="39"/>
      <c r="K88" s="40"/>
      <c r="L88" s="40"/>
      <c r="M88" s="40"/>
      <c r="N88" s="40"/>
      <c r="O88" s="38">
        <f t="shared" si="211"/>
        <v>0</v>
      </c>
      <c r="P88" s="39"/>
      <c r="Q88" s="40"/>
      <c r="R88" s="40"/>
      <c r="S88" s="40"/>
      <c r="T88" s="40"/>
      <c r="U88" s="38">
        <f t="shared" si="212"/>
        <v>0</v>
      </c>
      <c r="V88" s="39"/>
      <c r="W88" s="40"/>
      <c r="X88" s="40"/>
      <c r="Y88" s="40"/>
      <c r="Z88" s="40"/>
      <c r="AA88" s="38">
        <f t="shared" si="213"/>
        <v>0</v>
      </c>
      <c r="AB88" s="39"/>
      <c r="AC88" s="40"/>
      <c r="AD88" s="40"/>
      <c r="AE88" s="40"/>
      <c r="AF88" s="40"/>
      <c r="AG88" s="38">
        <f t="shared" si="214"/>
        <v>0</v>
      </c>
      <c r="AH88" s="39"/>
      <c r="AI88" s="40"/>
      <c r="AJ88" s="40"/>
      <c r="AK88" s="40"/>
      <c r="AL88" s="40"/>
      <c r="AM88" s="38">
        <f t="shared" si="215"/>
        <v>0</v>
      </c>
      <c r="AN88" s="39"/>
      <c r="AO88" s="40"/>
      <c r="AP88" s="40"/>
      <c r="AQ88" s="40"/>
      <c r="AR88" s="40"/>
      <c r="AS88" s="38">
        <f t="shared" si="216"/>
        <v>0</v>
      </c>
      <c r="AT88" s="39"/>
      <c r="AU88" s="40"/>
      <c r="AV88" s="40"/>
      <c r="AW88" s="40"/>
      <c r="AX88" s="40"/>
      <c r="AY88" s="38">
        <f t="shared" si="217"/>
        <v>0</v>
      </c>
      <c r="AZ88" s="39"/>
      <c r="BA88" s="40"/>
      <c r="BB88" s="40"/>
      <c r="BC88" s="40"/>
      <c r="BD88" s="40"/>
      <c r="BE88" s="38">
        <f t="shared" si="218"/>
        <v>0</v>
      </c>
      <c r="BF88" s="39"/>
      <c r="BG88" s="40"/>
      <c r="BH88" s="40"/>
      <c r="BI88" s="40"/>
      <c r="BJ88" s="40"/>
      <c r="BK88" s="38">
        <f t="shared" si="219"/>
        <v>0</v>
      </c>
      <c r="BL88" s="39"/>
      <c r="BM88" s="40"/>
      <c r="BN88" s="40"/>
      <c r="BO88" s="40"/>
      <c r="BP88" s="40"/>
      <c r="BQ88" s="38">
        <f t="shared" si="220"/>
        <v>0</v>
      </c>
      <c r="BR88" s="41">
        <f t="shared" si="221"/>
        <v>0</v>
      </c>
      <c r="BS88" s="17">
        <f t="shared" si="222"/>
        <v>0</v>
      </c>
      <c r="BT88" s="17">
        <f t="shared" si="223"/>
        <v>0</v>
      </c>
      <c r="BU88" s="17">
        <f t="shared" si="224"/>
        <v>0</v>
      </c>
      <c r="BV88" s="17">
        <f t="shared" si="225"/>
        <v>0</v>
      </c>
      <c r="BW88" s="17">
        <f t="shared" si="226"/>
        <v>0</v>
      </c>
      <c r="BX88" s="17">
        <f t="shared" si="227"/>
        <v>0</v>
      </c>
      <c r="BY88" s="17">
        <f t="shared" si="228"/>
        <v>0</v>
      </c>
      <c r="BZ88" s="17">
        <f t="shared" si="229"/>
        <v>0</v>
      </c>
      <c r="CA88" s="17">
        <f t="shared" si="230"/>
        <v>0</v>
      </c>
      <c r="CB88" s="17">
        <f t="shared" si="231"/>
        <v>0</v>
      </c>
      <c r="CC88" s="17">
        <f t="shared" si="232"/>
        <v>0</v>
      </c>
      <c r="CD88" s="17">
        <f t="shared" si="233"/>
        <v>0</v>
      </c>
      <c r="CE88" s="19" t="e">
        <f t="shared" si="234"/>
        <v>#DIV/0!</v>
      </c>
    </row>
    <row r="89" spans="1:83" ht="15.75" x14ac:dyDescent="0.25">
      <c r="A89" s="33"/>
      <c r="B89" s="42">
        <v>6</v>
      </c>
      <c r="C89" s="43"/>
      <c r="D89" s="39"/>
      <c r="E89" s="40"/>
      <c r="F89" s="40"/>
      <c r="G89" s="40"/>
      <c r="H89" s="40"/>
      <c r="I89" s="38">
        <f t="shared" si="210"/>
        <v>0</v>
      </c>
      <c r="J89" s="39"/>
      <c r="K89" s="40"/>
      <c r="L89" s="40"/>
      <c r="M89" s="40"/>
      <c r="N89" s="40"/>
      <c r="O89" s="38">
        <f t="shared" si="211"/>
        <v>0</v>
      </c>
      <c r="P89" s="39"/>
      <c r="Q89" s="40"/>
      <c r="R89" s="40"/>
      <c r="S89" s="40"/>
      <c r="T89" s="40"/>
      <c r="U89" s="38">
        <f t="shared" si="212"/>
        <v>0</v>
      </c>
      <c r="V89" s="39"/>
      <c r="W89" s="40"/>
      <c r="X89" s="40"/>
      <c r="Y89" s="40"/>
      <c r="Z89" s="40"/>
      <c r="AA89" s="38">
        <f t="shared" si="213"/>
        <v>0</v>
      </c>
      <c r="AB89" s="39"/>
      <c r="AC89" s="40"/>
      <c r="AD89" s="40"/>
      <c r="AE89" s="40"/>
      <c r="AF89" s="40"/>
      <c r="AG89" s="38">
        <f t="shared" si="214"/>
        <v>0</v>
      </c>
      <c r="AH89" s="39"/>
      <c r="AI89" s="40"/>
      <c r="AJ89" s="40"/>
      <c r="AK89" s="40"/>
      <c r="AL89" s="40"/>
      <c r="AM89" s="38">
        <f t="shared" si="215"/>
        <v>0</v>
      </c>
      <c r="AN89" s="39"/>
      <c r="AO89" s="40"/>
      <c r="AP89" s="40"/>
      <c r="AQ89" s="40"/>
      <c r="AR89" s="40"/>
      <c r="AS89" s="38">
        <f t="shared" si="216"/>
        <v>0</v>
      </c>
      <c r="AT89" s="39"/>
      <c r="AU89" s="40"/>
      <c r="AV89" s="40"/>
      <c r="AW89" s="40"/>
      <c r="AX89" s="40"/>
      <c r="AY89" s="38">
        <f t="shared" si="217"/>
        <v>0</v>
      </c>
      <c r="AZ89" s="39"/>
      <c r="BA89" s="40"/>
      <c r="BB89" s="40"/>
      <c r="BC89" s="40"/>
      <c r="BD89" s="40"/>
      <c r="BE89" s="38">
        <f t="shared" si="218"/>
        <v>0</v>
      </c>
      <c r="BF89" s="39"/>
      <c r="BG89" s="40"/>
      <c r="BH89" s="40"/>
      <c r="BI89" s="40"/>
      <c r="BJ89" s="40"/>
      <c r="BK89" s="38">
        <f t="shared" si="219"/>
        <v>0</v>
      </c>
      <c r="BL89" s="39"/>
      <c r="BM89" s="40"/>
      <c r="BN89" s="40"/>
      <c r="BO89" s="40"/>
      <c r="BP89" s="40"/>
      <c r="BQ89" s="38">
        <f t="shared" si="220"/>
        <v>0</v>
      </c>
      <c r="BR89" s="41">
        <f t="shared" si="221"/>
        <v>0</v>
      </c>
      <c r="BS89" s="17">
        <f t="shared" si="222"/>
        <v>0</v>
      </c>
      <c r="BT89" s="17">
        <f t="shared" si="223"/>
        <v>0</v>
      </c>
      <c r="BU89" s="17">
        <f t="shared" si="224"/>
        <v>0</v>
      </c>
      <c r="BV89" s="17">
        <f t="shared" si="225"/>
        <v>0</v>
      </c>
      <c r="BW89" s="17">
        <f t="shared" si="226"/>
        <v>0</v>
      </c>
      <c r="BX89" s="17">
        <f t="shared" si="227"/>
        <v>0</v>
      </c>
      <c r="BY89" s="17">
        <f t="shared" si="228"/>
        <v>0</v>
      </c>
      <c r="BZ89" s="17">
        <f t="shared" si="229"/>
        <v>0</v>
      </c>
      <c r="CA89" s="17">
        <f t="shared" si="230"/>
        <v>0</v>
      </c>
      <c r="CB89" s="17">
        <f t="shared" si="231"/>
        <v>0</v>
      </c>
      <c r="CC89" s="17">
        <f t="shared" si="232"/>
        <v>0</v>
      </c>
      <c r="CD89" s="17">
        <f t="shared" si="233"/>
        <v>0</v>
      </c>
      <c r="CE89" s="19" t="e">
        <f t="shared" si="234"/>
        <v>#DIV/0!</v>
      </c>
    </row>
    <row r="90" spans="1:83" ht="15.75" x14ac:dyDescent="0.25">
      <c r="A90" s="61"/>
      <c r="B90" s="62" t="s">
        <v>31</v>
      </c>
      <c r="C90" s="63"/>
      <c r="D90" s="64"/>
      <c r="E90" s="65">
        <v>8</v>
      </c>
      <c r="F90" s="65">
        <v>8</v>
      </c>
      <c r="G90" s="65">
        <v>8</v>
      </c>
      <c r="H90" s="65">
        <v>8</v>
      </c>
      <c r="I90" s="66">
        <f t="shared" si="210"/>
        <v>32</v>
      </c>
      <c r="J90" s="64"/>
      <c r="K90" s="65">
        <v>8</v>
      </c>
      <c r="L90" s="65">
        <v>8</v>
      </c>
      <c r="M90" s="65">
        <v>8</v>
      </c>
      <c r="N90" s="65">
        <v>8</v>
      </c>
      <c r="O90" s="66">
        <f t="shared" si="211"/>
        <v>32</v>
      </c>
      <c r="P90" s="64"/>
      <c r="Q90" s="65">
        <v>8</v>
      </c>
      <c r="R90" s="65">
        <v>8</v>
      </c>
      <c r="S90" s="65">
        <v>8</v>
      </c>
      <c r="T90" s="65">
        <v>8</v>
      </c>
      <c r="U90" s="66">
        <f t="shared" si="212"/>
        <v>32</v>
      </c>
      <c r="V90" s="64"/>
      <c r="W90" s="65">
        <v>8</v>
      </c>
      <c r="X90" s="65">
        <v>8</v>
      </c>
      <c r="Y90" s="65">
        <v>8</v>
      </c>
      <c r="Z90" s="65">
        <v>8</v>
      </c>
      <c r="AA90" s="66">
        <f t="shared" si="213"/>
        <v>32</v>
      </c>
      <c r="AB90" s="64"/>
      <c r="AC90" s="65">
        <v>8</v>
      </c>
      <c r="AD90" s="65">
        <v>8</v>
      </c>
      <c r="AE90" s="65">
        <v>8</v>
      </c>
      <c r="AF90" s="65">
        <v>8</v>
      </c>
      <c r="AG90" s="66">
        <f t="shared" si="214"/>
        <v>32</v>
      </c>
      <c r="AH90" s="64"/>
      <c r="AI90" s="65"/>
      <c r="AJ90" s="65"/>
      <c r="AK90" s="65"/>
      <c r="AL90" s="65"/>
      <c r="AM90" s="66">
        <f t="shared" si="215"/>
        <v>0</v>
      </c>
      <c r="AN90" s="64"/>
      <c r="AO90" s="65"/>
      <c r="AP90" s="65"/>
      <c r="AQ90" s="65"/>
      <c r="AR90" s="65"/>
      <c r="AS90" s="66">
        <f t="shared" si="216"/>
        <v>0</v>
      </c>
      <c r="AT90" s="64"/>
      <c r="AU90" s="65"/>
      <c r="AV90" s="65"/>
      <c r="AW90" s="65"/>
      <c r="AX90" s="65"/>
      <c r="AY90" s="66">
        <f t="shared" si="217"/>
        <v>0</v>
      </c>
      <c r="AZ90" s="64"/>
      <c r="BA90" s="65"/>
      <c r="BB90" s="65"/>
      <c r="BC90" s="65"/>
      <c r="BD90" s="65"/>
      <c r="BE90" s="66">
        <f t="shared" si="218"/>
        <v>0</v>
      </c>
      <c r="BF90" s="64"/>
      <c r="BG90" s="65"/>
      <c r="BH90" s="65"/>
      <c r="BI90" s="65"/>
      <c r="BJ90" s="65"/>
      <c r="BK90" s="66">
        <f t="shared" si="219"/>
        <v>0</v>
      </c>
      <c r="BL90" s="64"/>
      <c r="BM90" s="65"/>
      <c r="BN90" s="65"/>
      <c r="BO90" s="65"/>
      <c r="BP90" s="65"/>
      <c r="BQ90" s="66">
        <f t="shared" si="220"/>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306</v>
      </c>
      <c r="F91" s="37">
        <f>SUM(F84:F90)</f>
        <v>297</v>
      </c>
      <c r="G91" s="37">
        <f>SUM(G84:G90)</f>
        <v>369</v>
      </c>
      <c r="H91" s="37">
        <f>SUM(H84:H90)</f>
        <v>354</v>
      </c>
      <c r="I91" s="38">
        <f>SUM(I84:I90)</f>
        <v>1326</v>
      </c>
      <c r="J91" s="39"/>
      <c r="K91" s="37">
        <f>SUM(K84:K90)</f>
        <v>403</v>
      </c>
      <c r="L91" s="37">
        <f>SUM(L84:L90)</f>
        <v>364</v>
      </c>
      <c r="M91" s="37">
        <f>SUM(M84:M90)</f>
        <v>300</v>
      </c>
      <c r="N91" s="37">
        <f>SUM(N84:N90)</f>
        <v>320</v>
      </c>
      <c r="O91" s="38">
        <f>SUM(O84:O90)</f>
        <v>1387</v>
      </c>
      <c r="P91" s="39"/>
      <c r="Q91" s="37">
        <f>SUM(Q84:Q90)</f>
        <v>371</v>
      </c>
      <c r="R91" s="37">
        <f>SUM(R84:R90)</f>
        <v>340</v>
      </c>
      <c r="S91" s="37">
        <f>SUM(S84:S90)</f>
        <v>382</v>
      </c>
      <c r="T91" s="37">
        <f>SUM(T84:T90)</f>
        <v>350</v>
      </c>
      <c r="U91" s="38">
        <f>SUM(U84:U90)</f>
        <v>1443</v>
      </c>
      <c r="V91" s="39"/>
      <c r="W91" s="37">
        <f>SUM(W84:W90)</f>
        <v>344</v>
      </c>
      <c r="X91" s="37">
        <f>SUM(X84:X90)</f>
        <v>389</v>
      </c>
      <c r="Y91" s="37">
        <f>SUM(Y84:Y90)</f>
        <v>368</v>
      </c>
      <c r="Z91" s="37">
        <f>SUM(Z84:Z90)</f>
        <v>357</v>
      </c>
      <c r="AA91" s="38">
        <f>SUM(AA84:AA90)</f>
        <v>1458</v>
      </c>
      <c r="AB91" s="39"/>
      <c r="AC91" s="37">
        <f>SUM(AC84:AC90)</f>
        <v>337</v>
      </c>
      <c r="AD91" s="37">
        <f>SUM(AD84:AD90)</f>
        <v>312</v>
      </c>
      <c r="AE91" s="37">
        <f>SUM(AE84:AE90)</f>
        <v>366</v>
      </c>
      <c r="AF91" s="37">
        <f>SUM(AF84:AF90)</f>
        <v>362</v>
      </c>
      <c r="AG91" s="38">
        <f>SUM(AG84:AG90)</f>
        <v>1377</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6991</v>
      </c>
      <c r="CE91" s="17">
        <f>CD91/CC91</f>
        <v>349.55</v>
      </c>
    </row>
    <row r="92" spans="1:83" ht="15.75" customHeight="1" x14ac:dyDescent="0.25">
      <c r="A92" s="33"/>
      <c r="B92" s="34" t="s">
        <v>33</v>
      </c>
      <c r="C92" s="43"/>
      <c r="D92" s="36">
        <f>SUM(D84:D89)</f>
        <v>80</v>
      </c>
      <c r="E92" s="37">
        <f>E91+$D$92-E90</f>
        <v>378</v>
      </c>
      <c r="F92" s="37">
        <f>F91+$D$92-F90</f>
        <v>369</v>
      </c>
      <c r="G92" s="37">
        <f>G91+$D$92-G90</f>
        <v>441</v>
      </c>
      <c r="H92" s="37">
        <f>H91+$D$92-H90</f>
        <v>426</v>
      </c>
      <c r="I92" s="38">
        <f>E92+F92+G92+H92</f>
        <v>1614</v>
      </c>
      <c r="J92" s="36">
        <f>SUM(J84:J89)</f>
        <v>80</v>
      </c>
      <c r="K92" s="37">
        <f>K91+$J$92-K90</f>
        <v>475</v>
      </c>
      <c r="L92" s="37">
        <f>L91+$J$92-L90</f>
        <v>436</v>
      </c>
      <c r="M92" s="37">
        <f>M91+$J$92-M90</f>
        <v>372</v>
      </c>
      <c r="N92" s="37">
        <f>N91+$J$92-N90</f>
        <v>392</v>
      </c>
      <c r="O92" s="38">
        <f>K92+L92+M92+N92</f>
        <v>1675</v>
      </c>
      <c r="P92" s="36">
        <f>SUM(P84:P89)</f>
        <v>78</v>
      </c>
      <c r="Q92" s="37">
        <f>Q91+$P$92-Q90</f>
        <v>441</v>
      </c>
      <c r="R92" s="37">
        <f>R91+$P$92-R90</f>
        <v>410</v>
      </c>
      <c r="S92" s="37">
        <f>S91+$P$92-S90</f>
        <v>452</v>
      </c>
      <c r="T92" s="37">
        <f>T91+$P$92-T90</f>
        <v>420</v>
      </c>
      <c r="U92" s="38">
        <f>Q92+R92+S92+T92</f>
        <v>1723</v>
      </c>
      <c r="V92" s="36">
        <f>SUM(V84:V89)</f>
        <v>62</v>
      </c>
      <c r="W92" s="37">
        <f>W91+$V$92-W90</f>
        <v>398</v>
      </c>
      <c r="X92" s="37">
        <f>X91+$V$92-X90</f>
        <v>443</v>
      </c>
      <c r="Y92" s="37">
        <f>Y91+$V$92-Y90</f>
        <v>422</v>
      </c>
      <c r="Z92" s="37">
        <f>Z91+$V$92-Z90</f>
        <v>411</v>
      </c>
      <c r="AA92" s="38">
        <f>W92+X92+Y92+Z92</f>
        <v>1674</v>
      </c>
      <c r="AB92" s="36">
        <f>SUM(AB84:AB89)</f>
        <v>63</v>
      </c>
      <c r="AC92" s="37">
        <f>AC91+$AB$92-AC90</f>
        <v>392</v>
      </c>
      <c r="AD92" s="37">
        <f>AD91+$AB$92-AD90</f>
        <v>367</v>
      </c>
      <c r="AE92" s="37">
        <f>AE91+$AB$92-AE90</f>
        <v>421</v>
      </c>
      <c r="AF92" s="37">
        <f>AF91+$AB$92-AF90</f>
        <v>417</v>
      </c>
      <c r="AG92" s="38">
        <f>AC92+AD92+AE92+AF92</f>
        <v>1597</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8283</v>
      </c>
      <c r="CE92" s="17">
        <f>CD92/CC92</f>
        <v>414.15</v>
      </c>
    </row>
    <row r="93" spans="1:83" ht="15.75" customHeight="1" x14ac:dyDescent="0.25">
      <c r="A93" s="33"/>
      <c r="B93" s="34" t="s">
        <v>34</v>
      </c>
      <c r="C93" s="43"/>
      <c r="D93" s="39"/>
      <c r="E93" s="37">
        <f t="shared" ref="E93:I94" si="235">IF($D$92&gt;0,IF(E91=E104,0.5,IF(E91&gt;E104,1,0)),0)</f>
        <v>0</v>
      </c>
      <c r="F93" s="37">
        <f t="shared" si="235"/>
        <v>0</v>
      </c>
      <c r="G93" s="37">
        <f t="shared" si="235"/>
        <v>1</v>
      </c>
      <c r="H93" s="37">
        <f t="shared" si="235"/>
        <v>0</v>
      </c>
      <c r="I93" s="38">
        <f t="shared" si="235"/>
        <v>0</v>
      </c>
      <c r="J93" s="39"/>
      <c r="K93" s="37">
        <f t="shared" ref="K93:O94" si="236">IF($J$92&gt;0,IF(K91=K10,0.5,IF(K91&gt;K10,1,0)),0)</f>
        <v>1</v>
      </c>
      <c r="L93" s="37">
        <f t="shared" si="236"/>
        <v>0</v>
      </c>
      <c r="M93" s="37">
        <f t="shared" si="236"/>
        <v>0</v>
      </c>
      <c r="N93" s="37">
        <f t="shared" si="236"/>
        <v>0</v>
      </c>
      <c r="O93" s="38">
        <f t="shared" si="236"/>
        <v>0</v>
      </c>
      <c r="P93" s="39"/>
      <c r="Q93" s="37">
        <f t="shared" ref="Q93:U94" si="237">IF($P$92&gt;0,IF(Q91=Q78,0.5,IF(Q91&gt;Q78,1,0)),0)</f>
        <v>1</v>
      </c>
      <c r="R93" s="37">
        <f t="shared" si="237"/>
        <v>0</v>
      </c>
      <c r="S93" s="37">
        <f t="shared" si="237"/>
        <v>0</v>
      </c>
      <c r="T93" s="37">
        <f t="shared" si="237"/>
        <v>0</v>
      </c>
      <c r="U93" s="38">
        <f t="shared" si="237"/>
        <v>0</v>
      </c>
      <c r="V93" s="39"/>
      <c r="W93" s="37">
        <f>IF($V$92&gt;0,IF(W91=W162,0.5,IF(W91&gt;W162,1,0)),0)</f>
        <v>1</v>
      </c>
      <c r="X93" s="37">
        <f>IF($V$92&gt;0,IF(X91=X162,0.5,IF(X91&gt;X162,1,0)),0)</f>
        <v>1</v>
      </c>
      <c r="Y93" s="37">
        <f>IF($V$92&gt;0,IF(Y91=Y162,0.5,IF(Y91&gt;Y162,1,0)),0)</f>
        <v>1</v>
      </c>
      <c r="Z93" s="37">
        <f>IF($V$92&gt;0,IF(Z91=Z162,0.5,IF(Z91&gt;Z162,1,0)),0)</f>
        <v>0</v>
      </c>
      <c r="AA93" s="38">
        <f>IF($V$92&gt;0,IF(AA91=AA162,0.5,IF(AA91&gt;AA162,1,0)),0)</f>
        <v>1</v>
      </c>
      <c r="AB93" s="39"/>
      <c r="AC93" s="37">
        <f t="shared" ref="AC93:AG94" si="238">IF($AB$92&gt;0,IF(AC91=AC117,0.5,IF(AC91&gt;AC117,1,0)),0)</f>
        <v>0</v>
      </c>
      <c r="AD93" s="37">
        <f t="shared" si="238"/>
        <v>0</v>
      </c>
      <c r="AE93" s="37">
        <f t="shared" si="238"/>
        <v>1</v>
      </c>
      <c r="AF93" s="37">
        <f t="shared" si="238"/>
        <v>0</v>
      </c>
      <c r="AG93" s="38">
        <f t="shared" si="238"/>
        <v>0</v>
      </c>
      <c r="AH93" s="39"/>
      <c r="AI93" s="37">
        <f t="shared" ref="AI93:AM94" si="239">IF($AH$92&gt;0,IF(AI91=AI52,0.5,IF(AI91&gt;AI52,1,0)),0)</f>
        <v>0</v>
      </c>
      <c r="AJ93" s="37">
        <f t="shared" si="239"/>
        <v>0</v>
      </c>
      <c r="AK93" s="37">
        <f t="shared" si="239"/>
        <v>0</v>
      </c>
      <c r="AL93" s="37">
        <f t="shared" si="239"/>
        <v>0</v>
      </c>
      <c r="AM93" s="38">
        <f t="shared" si="239"/>
        <v>0</v>
      </c>
      <c r="AN93" s="39"/>
      <c r="AO93" s="37">
        <f t="shared" ref="AO93:AS94" si="240">IF($AN$92&gt;0,IF(AO91=AO65,0.5,IF(AO91&gt;AO65,1,0)),0)</f>
        <v>0</v>
      </c>
      <c r="AP93" s="37">
        <f t="shared" si="240"/>
        <v>0</v>
      </c>
      <c r="AQ93" s="37">
        <f t="shared" si="240"/>
        <v>0</v>
      </c>
      <c r="AR93" s="37">
        <f t="shared" si="240"/>
        <v>0</v>
      </c>
      <c r="AS93" s="38">
        <f t="shared" si="240"/>
        <v>0</v>
      </c>
      <c r="AT93" s="39"/>
      <c r="AU93" s="37">
        <f t="shared" ref="AU93:AY94" si="241">IF($AT$92&gt;0,IF(AU91=AU143,0.5,IF(AU91&gt;AU143,1,0)),0)</f>
        <v>0</v>
      </c>
      <c r="AV93" s="37">
        <f t="shared" si="241"/>
        <v>0</v>
      </c>
      <c r="AW93" s="37">
        <f t="shared" si="241"/>
        <v>0</v>
      </c>
      <c r="AX93" s="37">
        <f t="shared" si="241"/>
        <v>0</v>
      </c>
      <c r="AY93" s="38">
        <f t="shared" si="241"/>
        <v>0</v>
      </c>
      <c r="AZ93" s="39"/>
      <c r="BA93" s="37">
        <f t="shared" ref="BA93:BE94" si="242">IF($AZ$92&gt;0,IF(BA91=BA130,0.5,IF(BA91&gt;BA130,1,0)),0)</f>
        <v>0</v>
      </c>
      <c r="BB93" s="37">
        <f t="shared" si="242"/>
        <v>0</v>
      </c>
      <c r="BC93" s="37">
        <f t="shared" si="242"/>
        <v>0</v>
      </c>
      <c r="BD93" s="37">
        <f t="shared" si="242"/>
        <v>0</v>
      </c>
      <c r="BE93" s="38">
        <f t="shared" si="242"/>
        <v>0</v>
      </c>
      <c r="BF93" s="39"/>
      <c r="BG93" s="37">
        <f t="shared" ref="BG93:BK94" si="243">IF($BF$92&gt;0,IF(BG91=BG23,0.5,IF(BG91&gt;BG23,1,0)),0)</f>
        <v>0</v>
      </c>
      <c r="BH93" s="37">
        <f t="shared" si="243"/>
        <v>0</v>
      </c>
      <c r="BI93" s="37">
        <f t="shared" si="243"/>
        <v>0</v>
      </c>
      <c r="BJ93" s="37">
        <f t="shared" si="243"/>
        <v>0</v>
      </c>
      <c r="BK93" s="38">
        <f t="shared" si="243"/>
        <v>0</v>
      </c>
      <c r="BL93" s="39"/>
      <c r="BM93" s="37">
        <f t="shared" ref="BM93:BQ94" si="244">IF($BL$92&gt;0,IF(BM91=BM36,0.5,IF(BM91&gt;BM36,1,0)),0)</f>
        <v>0</v>
      </c>
      <c r="BN93" s="37">
        <f t="shared" si="244"/>
        <v>0</v>
      </c>
      <c r="BO93" s="37">
        <f t="shared" si="244"/>
        <v>0</v>
      </c>
      <c r="BP93" s="37">
        <f t="shared" si="244"/>
        <v>0</v>
      </c>
      <c r="BQ93" s="38">
        <f t="shared" si="244"/>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35"/>
        <v>0</v>
      </c>
      <c r="F94" s="37">
        <f t="shared" si="235"/>
        <v>0</v>
      </c>
      <c r="G94" s="37">
        <f t="shared" si="235"/>
        <v>1</v>
      </c>
      <c r="H94" s="37">
        <f t="shared" si="235"/>
        <v>0</v>
      </c>
      <c r="I94" s="38">
        <f t="shared" si="235"/>
        <v>0</v>
      </c>
      <c r="J94" s="39"/>
      <c r="K94" s="37">
        <f t="shared" si="236"/>
        <v>1</v>
      </c>
      <c r="L94" s="37">
        <f t="shared" si="236"/>
        <v>0</v>
      </c>
      <c r="M94" s="37">
        <f t="shared" si="236"/>
        <v>0</v>
      </c>
      <c r="N94" s="37">
        <f t="shared" si="236"/>
        <v>1</v>
      </c>
      <c r="O94" s="38">
        <f t="shared" si="236"/>
        <v>0</v>
      </c>
      <c r="P94" s="39"/>
      <c r="Q94" s="37">
        <f t="shared" si="237"/>
        <v>1</v>
      </c>
      <c r="R94" s="37">
        <f t="shared" si="237"/>
        <v>1</v>
      </c>
      <c r="S94" s="37">
        <f t="shared" si="237"/>
        <v>0</v>
      </c>
      <c r="T94" s="37">
        <f t="shared" si="237"/>
        <v>1</v>
      </c>
      <c r="U94" s="38">
        <f t="shared" si="237"/>
        <v>1</v>
      </c>
      <c r="V94" s="39"/>
      <c r="W94" s="37">
        <f>IF($V$92&gt;0,IF(W92=W163,0.5,IF(W92&gt;W163,1,0)),0)</f>
        <v>1</v>
      </c>
      <c r="X94" s="37">
        <f>IF($V$92&gt;0,IF(X92=X163,0.5,IF(X92&gt;X163,1,0)),0)</f>
        <v>1</v>
      </c>
      <c r="Y94" s="37">
        <f>IF($V$92&gt;0,IF(Y92=Y163,0.5,IF(Y92&gt;Y163,1,0)),0)</f>
        <v>1</v>
      </c>
      <c r="Z94" s="37">
        <f>IF($V$92&gt;0,IF(Z92=Z163,0.5,IF(Z92&gt;Z163,1,0)),0)</f>
        <v>0</v>
      </c>
      <c r="AA94" s="38">
        <f>IF($V$92&gt;0,IF(AA92=AA163,0.5,IF(AA92&gt;AA163,1,0)),0)</f>
        <v>1</v>
      </c>
      <c r="AB94" s="39"/>
      <c r="AC94" s="37">
        <f t="shared" si="238"/>
        <v>0</v>
      </c>
      <c r="AD94" s="37">
        <f t="shared" si="238"/>
        <v>0</v>
      </c>
      <c r="AE94" s="37">
        <f t="shared" si="238"/>
        <v>1</v>
      </c>
      <c r="AF94" s="37">
        <f t="shared" si="238"/>
        <v>0</v>
      </c>
      <c r="AG94" s="38">
        <f t="shared" si="238"/>
        <v>0</v>
      </c>
      <c r="AH94" s="39"/>
      <c r="AI94" s="37">
        <f t="shared" si="239"/>
        <v>0</v>
      </c>
      <c r="AJ94" s="37">
        <f t="shared" si="239"/>
        <v>0</v>
      </c>
      <c r="AK94" s="37">
        <f t="shared" si="239"/>
        <v>0</v>
      </c>
      <c r="AL94" s="37">
        <f t="shared" si="239"/>
        <v>0</v>
      </c>
      <c r="AM94" s="38">
        <f t="shared" si="239"/>
        <v>0</v>
      </c>
      <c r="AN94" s="39"/>
      <c r="AO94" s="37">
        <f t="shared" si="240"/>
        <v>0</v>
      </c>
      <c r="AP94" s="37">
        <f t="shared" si="240"/>
        <v>0</v>
      </c>
      <c r="AQ94" s="37">
        <f t="shared" si="240"/>
        <v>0</v>
      </c>
      <c r="AR94" s="37">
        <f t="shared" si="240"/>
        <v>0</v>
      </c>
      <c r="AS94" s="38">
        <f t="shared" si="240"/>
        <v>0</v>
      </c>
      <c r="AT94" s="39"/>
      <c r="AU94" s="37">
        <f t="shared" si="241"/>
        <v>0</v>
      </c>
      <c r="AV94" s="37">
        <f t="shared" si="241"/>
        <v>0</v>
      </c>
      <c r="AW94" s="37">
        <f t="shared" si="241"/>
        <v>0</v>
      </c>
      <c r="AX94" s="37">
        <f t="shared" si="241"/>
        <v>0</v>
      </c>
      <c r="AY94" s="38">
        <f t="shared" si="241"/>
        <v>0</v>
      </c>
      <c r="AZ94" s="39"/>
      <c r="BA94" s="37">
        <f t="shared" si="242"/>
        <v>0</v>
      </c>
      <c r="BB94" s="37">
        <f t="shared" si="242"/>
        <v>0</v>
      </c>
      <c r="BC94" s="37">
        <f t="shared" si="242"/>
        <v>0</v>
      </c>
      <c r="BD94" s="37">
        <f t="shared" si="242"/>
        <v>0</v>
      </c>
      <c r="BE94" s="38">
        <f t="shared" si="242"/>
        <v>0</v>
      </c>
      <c r="BF94" s="39"/>
      <c r="BG94" s="37">
        <f t="shared" si="243"/>
        <v>0</v>
      </c>
      <c r="BH94" s="37">
        <f t="shared" si="243"/>
        <v>0</v>
      </c>
      <c r="BI94" s="37">
        <f t="shared" si="243"/>
        <v>0</v>
      </c>
      <c r="BJ94" s="37">
        <f t="shared" si="243"/>
        <v>0</v>
      </c>
      <c r="BK94" s="38">
        <f t="shared" si="243"/>
        <v>0</v>
      </c>
      <c r="BL94" s="39"/>
      <c r="BM94" s="37">
        <f t="shared" si="244"/>
        <v>0</v>
      </c>
      <c r="BN94" s="37">
        <f t="shared" si="244"/>
        <v>0</v>
      </c>
      <c r="BO94" s="37">
        <f t="shared" si="244"/>
        <v>0</v>
      </c>
      <c r="BP94" s="37">
        <f t="shared" si="244"/>
        <v>0</v>
      </c>
      <c r="BQ94" s="38">
        <f t="shared" si="244"/>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2</v>
      </c>
      <c r="J95" s="56"/>
      <c r="K95" s="57"/>
      <c r="L95" s="57"/>
      <c r="M95" s="57"/>
      <c r="N95" s="57"/>
      <c r="O95" s="58">
        <f>SUM(K93+L93+M93+N93+O93+K94+L94+M94+N94+O94)</f>
        <v>3</v>
      </c>
      <c r="P95" s="56"/>
      <c r="Q95" s="57"/>
      <c r="R95" s="57"/>
      <c r="S95" s="57"/>
      <c r="T95" s="57"/>
      <c r="U95" s="58">
        <f>SUM(Q93+R93+S93+T93+U93+Q94+R94+S94+T94+U94)</f>
        <v>5</v>
      </c>
      <c r="V95" s="56"/>
      <c r="W95" s="57"/>
      <c r="X95" s="57"/>
      <c r="Y95" s="57"/>
      <c r="Z95" s="57"/>
      <c r="AA95" s="58">
        <f>SUM(W93+X93+Y93+Z93+AA93+W94+X94+Y94+Z94+AA94)</f>
        <v>8</v>
      </c>
      <c r="AB95" s="56"/>
      <c r="AC95" s="57"/>
      <c r="AD95" s="57"/>
      <c r="AE95" s="57"/>
      <c r="AF95" s="57"/>
      <c r="AG95" s="58">
        <f>SUM(AC93+AD93+AE93+AF93+AG93+AC94+AD94+AE94+AF94+AG94)</f>
        <v>2</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1" t="s">
        <v>80</v>
      </c>
      <c r="C96" s="112"/>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81</v>
      </c>
      <c r="C97" s="103" t="s">
        <v>82</v>
      </c>
      <c r="D97" s="36"/>
      <c r="E97" s="37"/>
      <c r="F97" s="37"/>
      <c r="G97" s="37"/>
      <c r="H97" s="37"/>
      <c r="I97" s="38">
        <f t="shared" ref="I97:I103" si="245">SUM(E97:H97)</f>
        <v>0</v>
      </c>
      <c r="J97" s="39"/>
      <c r="K97" s="40"/>
      <c r="L97" s="40"/>
      <c r="M97" s="40"/>
      <c r="N97" s="40"/>
      <c r="O97" s="38">
        <f t="shared" ref="O97:O103" si="246">SUM(K97:N97)</f>
        <v>0</v>
      </c>
      <c r="P97" s="39"/>
      <c r="Q97" s="40"/>
      <c r="R97" s="40"/>
      <c r="S97" s="40"/>
      <c r="T97" s="40"/>
      <c r="U97" s="38">
        <f t="shared" ref="U97:U103" si="247">SUM(Q97:T97)</f>
        <v>0</v>
      </c>
      <c r="V97" s="39"/>
      <c r="W97" s="40"/>
      <c r="X97" s="40"/>
      <c r="Y97" s="40"/>
      <c r="Z97" s="40"/>
      <c r="AA97" s="38">
        <f t="shared" ref="AA97:AA103" si="248">SUM(W97:Z97)</f>
        <v>0</v>
      </c>
      <c r="AB97" s="39"/>
      <c r="AC97" s="40"/>
      <c r="AD97" s="40"/>
      <c r="AE97" s="40"/>
      <c r="AF97" s="40"/>
      <c r="AG97" s="38">
        <f t="shared" ref="AG97:AG103" si="249">SUM(AC97:AF97)</f>
        <v>0</v>
      </c>
      <c r="AH97" s="39"/>
      <c r="AI97" s="40"/>
      <c r="AJ97" s="40"/>
      <c r="AK97" s="40"/>
      <c r="AL97" s="40"/>
      <c r="AM97" s="38">
        <f t="shared" ref="AM97:AM103" si="250">SUM(AI97:AL97)</f>
        <v>0</v>
      </c>
      <c r="AN97" s="39"/>
      <c r="AO97" s="40"/>
      <c r="AP97" s="40"/>
      <c r="AQ97" s="40"/>
      <c r="AR97" s="40"/>
      <c r="AS97" s="38">
        <f t="shared" ref="AS97:AS103" si="251">SUM(AO97:AR97)</f>
        <v>0</v>
      </c>
      <c r="AT97" s="39"/>
      <c r="AU97" s="40"/>
      <c r="AV97" s="40"/>
      <c r="AW97" s="40"/>
      <c r="AX97" s="40"/>
      <c r="AY97" s="38">
        <f t="shared" ref="AY97:AY103" si="252">SUM(AU97:AX97)</f>
        <v>0</v>
      </c>
      <c r="AZ97" s="39"/>
      <c r="BA97" s="40"/>
      <c r="BB97" s="40"/>
      <c r="BC97" s="40"/>
      <c r="BD97" s="40"/>
      <c r="BE97" s="38">
        <f t="shared" ref="BE97:BE103" si="253">SUM(BA97:BD97)</f>
        <v>0</v>
      </c>
      <c r="BF97" s="39"/>
      <c r="BG97" s="40"/>
      <c r="BH97" s="40"/>
      <c r="BI97" s="40"/>
      <c r="BJ97" s="40"/>
      <c r="BK97" s="38">
        <f t="shared" ref="BK97:BK103" si="254">SUM(BG97:BJ97)</f>
        <v>0</v>
      </c>
      <c r="BL97" s="39"/>
      <c r="BM97" s="40"/>
      <c r="BN97" s="40"/>
      <c r="BO97" s="40"/>
      <c r="BP97" s="40"/>
      <c r="BQ97" s="38">
        <f t="shared" ref="BQ97:BQ103" si="255">SUM(BM97:BP97)</f>
        <v>0</v>
      </c>
      <c r="BR97" s="41">
        <f t="shared" ref="BR97:BR102" si="256">SUM((IF(E97&gt;0,1,0)+(IF(F97&gt;0,1,0)+(IF(G97&gt;0,1,0)+(IF(H97&gt;0,1,0))))))</f>
        <v>0</v>
      </c>
      <c r="BS97" s="17">
        <f t="shared" ref="BS97:BS102" si="257">SUM((IF(K97&gt;0,1,0)+(IF(L97&gt;0,1,0)+(IF(M97&gt;0,1,0)+(IF(N97&gt;0,1,0))))))</f>
        <v>0</v>
      </c>
      <c r="BT97" s="17">
        <f t="shared" ref="BT97:BT102" si="258">SUM((IF(Q97&gt;0,1,0)+(IF(R97&gt;0,1,0)+(IF(S97&gt;0,1,0)+(IF(T97&gt;0,1,0))))))</f>
        <v>0</v>
      </c>
      <c r="BU97" s="17">
        <f t="shared" ref="BU97:BU102" si="259">SUM((IF(W97&gt;0,1,0)+(IF(X97&gt;0,1,0)+(IF(Y97&gt;0,1,0)+(IF(Z97&gt;0,1,0))))))</f>
        <v>0</v>
      </c>
      <c r="BV97" s="17">
        <f t="shared" ref="BV97:BV102" si="260">SUM((IF(AC97&gt;0,1,0)+(IF(AD97&gt;0,1,0)+(IF(AE97&gt;0,1,0)+(IF(AF97&gt;0,1,0))))))</f>
        <v>0</v>
      </c>
      <c r="BW97" s="17">
        <f t="shared" ref="BW97:BW102" si="261">SUM((IF(AI97&gt;0,1,0)+(IF(AJ97&gt;0,1,0)+(IF(AK97&gt;0,1,0)+(IF(AL97&gt;0,1,0))))))</f>
        <v>0</v>
      </c>
      <c r="BX97" s="17">
        <f t="shared" ref="BX97:BX102" si="262">SUM((IF(AO97&gt;0,1,0)+(IF(AP97&gt;0,1,0)+(IF(AQ97&gt;0,1,0)+(IF(AR97&gt;0,1,0))))))</f>
        <v>0</v>
      </c>
      <c r="BY97" s="17">
        <f t="shared" ref="BY97:BY102" si="263">SUM((IF(AU97&gt;0,1,0)+(IF(AV97&gt;0,1,0)+(IF(AW97&gt;0,1,0)+(IF(AX97&gt;0,1,0))))))</f>
        <v>0</v>
      </c>
      <c r="BZ97" s="17">
        <f t="shared" ref="BZ97:BZ102" si="264">SUM((IF(BA97&gt;0,1,0)+(IF(BB97&gt;0,1,0)+(IF(BC97&gt;0,1,0)+(IF(BD97&gt;0,1,0))))))</f>
        <v>0</v>
      </c>
      <c r="CA97" s="17">
        <f t="shared" ref="CA97:CA102" si="265">SUM((IF(BG97&gt;0,1,0)+(IF(BH97&gt;0,1,0)+(IF(BI97&gt;0,1,0)+(IF(BJ97&gt;0,1,0))))))</f>
        <v>0</v>
      </c>
      <c r="CB97" s="17">
        <f t="shared" ref="CB97:CB102" si="266">SUM((IF(BM97&gt;0,1,0)+(IF(BN97&gt;0,1,0)+(IF(BO97&gt;0,1,0)+(IF(BP97&gt;0,1,0))))))</f>
        <v>0</v>
      </c>
      <c r="CC97" s="17">
        <f t="shared" ref="CC97:CC102" si="267">SUM(BR97:CB97)</f>
        <v>0</v>
      </c>
      <c r="CD97" s="17">
        <f t="shared" ref="CD97:CD102" si="268">I97+O97+U97+AA97+AG97+AM97+AS97+AY97+BE97+BK97+BQ97</f>
        <v>0</v>
      </c>
      <c r="CE97" s="17" t="e">
        <f t="shared" ref="CE97:CE102" si="269">CD97/CC97</f>
        <v>#DIV/0!</v>
      </c>
    </row>
    <row r="98" spans="1:83" ht="15.75" customHeight="1" x14ac:dyDescent="0.25">
      <c r="A98" s="33"/>
      <c r="B98" s="102" t="s">
        <v>83</v>
      </c>
      <c r="C98" s="103" t="s">
        <v>84</v>
      </c>
      <c r="D98" s="36">
        <v>22</v>
      </c>
      <c r="E98" s="37">
        <v>198</v>
      </c>
      <c r="F98" s="37">
        <v>170</v>
      </c>
      <c r="G98" s="37">
        <v>179</v>
      </c>
      <c r="H98" s="37">
        <v>216</v>
      </c>
      <c r="I98" s="38">
        <f t="shared" si="245"/>
        <v>763</v>
      </c>
      <c r="J98" s="39">
        <v>22</v>
      </c>
      <c r="K98" s="40">
        <v>203</v>
      </c>
      <c r="L98" s="40">
        <v>185</v>
      </c>
      <c r="M98" s="40">
        <v>152</v>
      </c>
      <c r="N98" s="40">
        <v>156</v>
      </c>
      <c r="O98" s="38">
        <f t="shared" si="246"/>
        <v>696</v>
      </c>
      <c r="P98" s="39">
        <v>23</v>
      </c>
      <c r="Q98" s="40">
        <v>224</v>
      </c>
      <c r="R98" s="40">
        <v>244</v>
      </c>
      <c r="S98" s="40">
        <v>235</v>
      </c>
      <c r="T98" s="40">
        <v>218</v>
      </c>
      <c r="U98" s="38">
        <f t="shared" si="247"/>
        <v>921</v>
      </c>
      <c r="V98" s="39">
        <v>21</v>
      </c>
      <c r="W98" s="40">
        <v>147</v>
      </c>
      <c r="X98" s="40">
        <v>278</v>
      </c>
      <c r="Y98" s="40">
        <v>184</v>
      </c>
      <c r="Z98" s="40">
        <v>180</v>
      </c>
      <c r="AA98" s="38">
        <f t="shared" si="248"/>
        <v>789</v>
      </c>
      <c r="AB98" s="39">
        <v>20</v>
      </c>
      <c r="AC98" s="40">
        <v>163</v>
      </c>
      <c r="AD98" s="40">
        <v>167</v>
      </c>
      <c r="AE98" s="40">
        <v>254</v>
      </c>
      <c r="AF98" s="40">
        <v>190</v>
      </c>
      <c r="AG98" s="38">
        <f t="shared" si="249"/>
        <v>774</v>
      </c>
      <c r="AH98" s="39"/>
      <c r="AI98" s="40"/>
      <c r="AJ98" s="40"/>
      <c r="AK98" s="40"/>
      <c r="AL98" s="40"/>
      <c r="AM98" s="38">
        <f t="shared" si="250"/>
        <v>0</v>
      </c>
      <c r="AN98" s="39"/>
      <c r="AO98" s="40"/>
      <c r="AP98" s="40"/>
      <c r="AQ98" s="40"/>
      <c r="AR98" s="40"/>
      <c r="AS98" s="38">
        <f t="shared" si="251"/>
        <v>0</v>
      </c>
      <c r="AT98" s="39"/>
      <c r="AU98" s="40"/>
      <c r="AV98" s="40"/>
      <c r="AW98" s="40"/>
      <c r="AX98" s="40"/>
      <c r="AY98" s="38">
        <f t="shared" si="252"/>
        <v>0</v>
      </c>
      <c r="AZ98" s="39"/>
      <c r="BA98" s="40"/>
      <c r="BB98" s="40"/>
      <c r="BC98" s="40"/>
      <c r="BD98" s="40"/>
      <c r="BE98" s="38">
        <f t="shared" si="253"/>
        <v>0</v>
      </c>
      <c r="BF98" s="39"/>
      <c r="BG98" s="40"/>
      <c r="BH98" s="40"/>
      <c r="BI98" s="40"/>
      <c r="BJ98" s="40"/>
      <c r="BK98" s="38">
        <f t="shared" si="254"/>
        <v>0</v>
      </c>
      <c r="BL98" s="39"/>
      <c r="BM98" s="40"/>
      <c r="BN98" s="40"/>
      <c r="BO98" s="40"/>
      <c r="BP98" s="40"/>
      <c r="BQ98" s="38">
        <f t="shared" si="255"/>
        <v>0</v>
      </c>
      <c r="BR98" s="41">
        <f t="shared" si="256"/>
        <v>4</v>
      </c>
      <c r="BS98" s="17">
        <f t="shared" si="257"/>
        <v>4</v>
      </c>
      <c r="BT98" s="17">
        <f t="shared" si="258"/>
        <v>4</v>
      </c>
      <c r="BU98" s="17">
        <f t="shared" si="259"/>
        <v>4</v>
      </c>
      <c r="BV98" s="17">
        <f t="shared" si="260"/>
        <v>4</v>
      </c>
      <c r="BW98" s="17">
        <f t="shared" si="261"/>
        <v>0</v>
      </c>
      <c r="BX98" s="17">
        <f t="shared" si="262"/>
        <v>0</v>
      </c>
      <c r="BY98" s="17">
        <f t="shared" si="263"/>
        <v>0</v>
      </c>
      <c r="BZ98" s="17">
        <f t="shared" si="264"/>
        <v>0</v>
      </c>
      <c r="CA98" s="17">
        <f t="shared" si="265"/>
        <v>0</v>
      </c>
      <c r="CB98" s="17">
        <f t="shared" si="266"/>
        <v>0</v>
      </c>
      <c r="CC98" s="17">
        <f t="shared" si="267"/>
        <v>20</v>
      </c>
      <c r="CD98" s="17">
        <f t="shared" si="268"/>
        <v>3943</v>
      </c>
      <c r="CE98" s="17">
        <f t="shared" si="269"/>
        <v>197.15</v>
      </c>
    </row>
    <row r="99" spans="1:83" ht="15.75" customHeight="1" x14ac:dyDescent="0.25">
      <c r="A99" s="33"/>
      <c r="B99" s="42" t="s">
        <v>131</v>
      </c>
      <c r="C99" s="43" t="s">
        <v>130</v>
      </c>
      <c r="D99" s="39"/>
      <c r="E99" s="40"/>
      <c r="F99" s="40"/>
      <c r="G99" s="40"/>
      <c r="H99" s="40"/>
      <c r="I99" s="38">
        <f t="shared" si="245"/>
        <v>0</v>
      </c>
      <c r="J99" s="39">
        <v>20</v>
      </c>
      <c r="K99" s="40">
        <v>192</v>
      </c>
      <c r="L99" s="40">
        <v>166</v>
      </c>
      <c r="M99" s="40">
        <v>173</v>
      </c>
      <c r="N99" s="40">
        <v>148</v>
      </c>
      <c r="O99" s="38">
        <f t="shared" si="246"/>
        <v>679</v>
      </c>
      <c r="P99" s="39"/>
      <c r="Q99" s="40"/>
      <c r="R99" s="40"/>
      <c r="S99" s="40"/>
      <c r="T99" s="40"/>
      <c r="U99" s="38">
        <f t="shared" si="247"/>
        <v>0</v>
      </c>
      <c r="V99" s="39"/>
      <c r="W99" s="40"/>
      <c r="X99" s="40"/>
      <c r="Y99" s="40"/>
      <c r="Z99" s="40"/>
      <c r="AA99" s="38">
        <f t="shared" si="248"/>
        <v>0</v>
      </c>
      <c r="AB99" s="39">
        <v>28</v>
      </c>
      <c r="AC99" s="40">
        <v>206</v>
      </c>
      <c r="AD99" s="40">
        <v>206</v>
      </c>
      <c r="AE99" s="40">
        <v>200</v>
      </c>
      <c r="AF99" s="40">
        <v>184</v>
      </c>
      <c r="AG99" s="38">
        <f t="shared" si="249"/>
        <v>796</v>
      </c>
      <c r="AH99" s="39"/>
      <c r="AI99" s="40"/>
      <c r="AJ99" s="40"/>
      <c r="AK99" s="40"/>
      <c r="AL99" s="40"/>
      <c r="AM99" s="38">
        <f t="shared" si="250"/>
        <v>0</v>
      </c>
      <c r="AN99" s="39"/>
      <c r="AO99" s="40"/>
      <c r="AP99" s="40"/>
      <c r="AQ99" s="40"/>
      <c r="AR99" s="40"/>
      <c r="AS99" s="38">
        <f t="shared" si="251"/>
        <v>0</v>
      </c>
      <c r="AT99" s="39"/>
      <c r="AU99" s="40"/>
      <c r="AV99" s="40"/>
      <c r="AW99" s="40"/>
      <c r="AX99" s="40"/>
      <c r="AY99" s="38">
        <f t="shared" si="252"/>
        <v>0</v>
      </c>
      <c r="AZ99" s="39"/>
      <c r="BA99" s="40"/>
      <c r="BB99" s="40"/>
      <c r="BC99" s="40"/>
      <c r="BD99" s="40"/>
      <c r="BE99" s="38">
        <f t="shared" si="253"/>
        <v>0</v>
      </c>
      <c r="BF99" s="39"/>
      <c r="BG99" s="40"/>
      <c r="BH99" s="40"/>
      <c r="BI99" s="40"/>
      <c r="BJ99" s="40"/>
      <c r="BK99" s="38">
        <f t="shared" si="254"/>
        <v>0</v>
      </c>
      <c r="BL99" s="39"/>
      <c r="BM99" s="40"/>
      <c r="BN99" s="40"/>
      <c r="BO99" s="40"/>
      <c r="BP99" s="40"/>
      <c r="BQ99" s="38">
        <f t="shared" si="255"/>
        <v>0</v>
      </c>
      <c r="BR99" s="41">
        <f t="shared" si="256"/>
        <v>0</v>
      </c>
      <c r="BS99" s="17">
        <f t="shared" si="257"/>
        <v>4</v>
      </c>
      <c r="BT99" s="17">
        <f t="shared" si="258"/>
        <v>0</v>
      </c>
      <c r="BU99" s="17">
        <f t="shared" si="259"/>
        <v>0</v>
      </c>
      <c r="BV99" s="17">
        <f t="shared" si="260"/>
        <v>4</v>
      </c>
      <c r="BW99" s="17">
        <f t="shared" si="261"/>
        <v>0</v>
      </c>
      <c r="BX99" s="17">
        <f t="shared" si="262"/>
        <v>0</v>
      </c>
      <c r="BY99" s="17">
        <f t="shared" si="263"/>
        <v>0</v>
      </c>
      <c r="BZ99" s="17">
        <f t="shared" si="264"/>
        <v>0</v>
      </c>
      <c r="CA99" s="17">
        <f t="shared" si="265"/>
        <v>0</v>
      </c>
      <c r="CB99" s="17">
        <f t="shared" si="266"/>
        <v>0</v>
      </c>
      <c r="CC99" s="17">
        <f t="shared" si="267"/>
        <v>8</v>
      </c>
      <c r="CD99" s="17">
        <f t="shared" si="268"/>
        <v>1475</v>
      </c>
      <c r="CE99" s="19">
        <f t="shared" si="269"/>
        <v>184.375</v>
      </c>
    </row>
    <row r="100" spans="1:83" ht="15.75" customHeight="1" x14ac:dyDescent="0.25">
      <c r="A100" s="33"/>
      <c r="B100" s="42" t="s">
        <v>134</v>
      </c>
      <c r="C100" s="43" t="s">
        <v>75</v>
      </c>
      <c r="D100" s="39">
        <v>38</v>
      </c>
      <c r="E100" s="40">
        <v>168</v>
      </c>
      <c r="F100" s="40">
        <v>178</v>
      </c>
      <c r="G100" s="40">
        <v>143</v>
      </c>
      <c r="H100" s="40">
        <v>171</v>
      </c>
      <c r="I100" s="38">
        <f t="shared" si="245"/>
        <v>660</v>
      </c>
      <c r="J100" s="39"/>
      <c r="K100" s="40"/>
      <c r="L100" s="40"/>
      <c r="M100" s="40"/>
      <c r="N100" s="40"/>
      <c r="O100" s="38">
        <f t="shared" si="246"/>
        <v>0</v>
      </c>
      <c r="P100" s="39">
        <v>38</v>
      </c>
      <c r="Q100" s="40">
        <v>114</v>
      </c>
      <c r="R100" s="40">
        <v>188</v>
      </c>
      <c r="S100" s="40">
        <v>137</v>
      </c>
      <c r="T100" s="40">
        <v>159</v>
      </c>
      <c r="U100" s="38">
        <f t="shared" si="247"/>
        <v>598</v>
      </c>
      <c r="V100" s="39">
        <v>44</v>
      </c>
      <c r="W100" s="40">
        <v>160</v>
      </c>
      <c r="X100" s="40">
        <v>176</v>
      </c>
      <c r="Y100" s="40">
        <v>180</v>
      </c>
      <c r="Z100" s="40">
        <v>202</v>
      </c>
      <c r="AA100" s="38">
        <f t="shared" si="248"/>
        <v>718</v>
      </c>
      <c r="AB100" s="39"/>
      <c r="AC100" s="40"/>
      <c r="AD100" s="40"/>
      <c r="AE100" s="40"/>
      <c r="AF100" s="40"/>
      <c r="AG100" s="38">
        <f t="shared" si="249"/>
        <v>0</v>
      </c>
      <c r="AH100" s="39"/>
      <c r="AI100" s="40"/>
      <c r="AJ100" s="40"/>
      <c r="AK100" s="40"/>
      <c r="AL100" s="40"/>
      <c r="AM100" s="38">
        <f t="shared" si="250"/>
        <v>0</v>
      </c>
      <c r="AN100" s="39"/>
      <c r="AO100" s="40"/>
      <c r="AP100" s="40"/>
      <c r="AQ100" s="40"/>
      <c r="AR100" s="40"/>
      <c r="AS100" s="38">
        <f t="shared" si="251"/>
        <v>0</v>
      </c>
      <c r="AT100" s="39"/>
      <c r="AU100" s="40"/>
      <c r="AV100" s="40"/>
      <c r="AW100" s="40"/>
      <c r="AX100" s="40"/>
      <c r="AY100" s="38">
        <f t="shared" si="252"/>
        <v>0</v>
      </c>
      <c r="AZ100" s="39"/>
      <c r="BA100" s="40"/>
      <c r="BB100" s="40"/>
      <c r="BC100" s="40"/>
      <c r="BD100" s="40"/>
      <c r="BE100" s="38">
        <f t="shared" si="253"/>
        <v>0</v>
      </c>
      <c r="BF100" s="39"/>
      <c r="BG100" s="40"/>
      <c r="BH100" s="40"/>
      <c r="BI100" s="40"/>
      <c r="BJ100" s="40"/>
      <c r="BK100" s="38">
        <f t="shared" si="254"/>
        <v>0</v>
      </c>
      <c r="BL100" s="39"/>
      <c r="BM100" s="40"/>
      <c r="BN100" s="40"/>
      <c r="BO100" s="40"/>
      <c r="BP100" s="40"/>
      <c r="BQ100" s="38">
        <f t="shared" si="255"/>
        <v>0</v>
      </c>
      <c r="BR100" s="41">
        <f t="shared" si="256"/>
        <v>4</v>
      </c>
      <c r="BS100" s="17">
        <f t="shared" si="257"/>
        <v>0</v>
      </c>
      <c r="BT100" s="17">
        <f t="shared" si="258"/>
        <v>4</v>
      </c>
      <c r="BU100" s="17">
        <f t="shared" si="259"/>
        <v>4</v>
      </c>
      <c r="BV100" s="17">
        <f t="shared" si="260"/>
        <v>0</v>
      </c>
      <c r="BW100" s="17">
        <f t="shared" si="261"/>
        <v>0</v>
      </c>
      <c r="BX100" s="17">
        <f t="shared" si="262"/>
        <v>0</v>
      </c>
      <c r="BY100" s="17">
        <f t="shared" si="263"/>
        <v>0</v>
      </c>
      <c r="BZ100" s="17">
        <f t="shared" si="264"/>
        <v>0</v>
      </c>
      <c r="CA100" s="17">
        <f t="shared" si="265"/>
        <v>0</v>
      </c>
      <c r="CB100" s="17">
        <f t="shared" si="266"/>
        <v>0</v>
      </c>
      <c r="CC100" s="17">
        <f t="shared" si="267"/>
        <v>12</v>
      </c>
      <c r="CD100" s="17">
        <f t="shared" si="268"/>
        <v>1976</v>
      </c>
      <c r="CE100" s="19">
        <f t="shared" si="269"/>
        <v>164.66666666666666</v>
      </c>
    </row>
    <row r="101" spans="1:83" ht="15.75" customHeight="1" x14ac:dyDescent="0.25">
      <c r="A101" s="33"/>
      <c r="B101" s="42">
        <v>5</v>
      </c>
      <c r="C101" s="43"/>
      <c r="D101" s="39"/>
      <c r="E101" s="40"/>
      <c r="F101" s="40"/>
      <c r="G101" s="40"/>
      <c r="H101" s="40"/>
      <c r="I101" s="38">
        <f t="shared" si="245"/>
        <v>0</v>
      </c>
      <c r="J101" s="39"/>
      <c r="K101" s="40"/>
      <c r="L101" s="40"/>
      <c r="M101" s="40"/>
      <c r="N101" s="40"/>
      <c r="O101" s="38">
        <f t="shared" si="246"/>
        <v>0</v>
      </c>
      <c r="P101" s="39"/>
      <c r="Q101" s="40"/>
      <c r="R101" s="40"/>
      <c r="S101" s="40"/>
      <c r="T101" s="40"/>
      <c r="U101" s="38">
        <f t="shared" si="247"/>
        <v>0</v>
      </c>
      <c r="V101" s="39"/>
      <c r="W101" s="40"/>
      <c r="X101" s="40"/>
      <c r="Y101" s="40"/>
      <c r="Z101" s="40"/>
      <c r="AA101" s="38">
        <f t="shared" si="248"/>
        <v>0</v>
      </c>
      <c r="AB101" s="39"/>
      <c r="AC101" s="40"/>
      <c r="AD101" s="40"/>
      <c r="AE101" s="40"/>
      <c r="AF101" s="40"/>
      <c r="AG101" s="38">
        <f t="shared" si="249"/>
        <v>0</v>
      </c>
      <c r="AH101" s="39"/>
      <c r="AI101" s="40"/>
      <c r="AJ101" s="40"/>
      <c r="AK101" s="40"/>
      <c r="AL101" s="40"/>
      <c r="AM101" s="38">
        <f t="shared" si="250"/>
        <v>0</v>
      </c>
      <c r="AN101" s="39"/>
      <c r="AO101" s="40"/>
      <c r="AP101" s="40"/>
      <c r="AQ101" s="40"/>
      <c r="AR101" s="40"/>
      <c r="AS101" s="38">
        <f t="shared" si="251"/>
        <v>0</v>
      </c>
      <c r="AT101" s="39"/>
      <c r="AU101" s="40"/>
      <c r="AV101" s="40"/>
      <c r="AW101" s="40"/>
      <c r="AX101" s="40"/>
      <c r="AY101" s="38">
        <f t="shared" si="252"/>
        <v>0</v>
      </c>
      <c r="AZ101" s="39"/>
      <c r="BA101" s="40"/>
      <c r="BB101" s="40"/>
      <c r="BC101" s="40"/>
      <c r="BD101" s="40"/>
      <c r="BE101" s="38">
        <f t="shared" si="253"/>
        <v>0</v>
      </c>
      <c r="BF101" s="39"/>
      <c r="BG101" s="40"/>
      <c r="BH101" s="40"/>
      <c r="BI101" s="40"/>
      <c r="BJ101" s="40"/>
      <c r="BK101" s="38">
        <f t="shared" si="254"/>
        <v>0</v>
      </c>
      <c r="BL101" s="39"/>
      <c r="BM101" s="40"/>
      <c r="BN101" s="40"/>
      <c r="BO101" s="40"/>
      <c r="BP101" s="40"/>
      <c r="BQ101" s="38">
        <f t="shared" si="255"/>
        <v>0</v>
      </c>
      <c r="BR101" s="41">
        <f t="shared" si="256"/>
        <v>0</v>
      </c>
      <c r="BS101" s="17">
        <f t="shared" si="257"/>
        <v>0</v>
      </c>
      <c r="BT101" s="17">
        <f t="shared" si="258"/>
        <v>0</v>
      </c>
      <c r="BU101" s="17">
        <f t="shared" si="259"/>
        <v>0</v>
      </c>
      <c r="BV101" s="17">
        <f t="shared" si="260"/>
        <v>0</v>
      </c>
      <c r="BW101" s="17">
        <f t="shared" si="261"/>
        <v>0</v>
      </c>
      <c r="BX101" s="17">
        <f t="shared" si="262"/>
        <v>0</v>
      </c>
      <c r="BY101" s="17">
        <f t="shared" si="263"/>
        <v>0</v>
      </c>
      <c r="BZ101" s="17">
        <f t="shared" si="264"/>
        <v>0</v>
      </c>
      <c r="CA101" s="17">
        <f t="shared" si="265"/>
        <v>0</v>
      </c>
      <c r="CB101" s="17">
        <f t="shared" si="266"/>
        <v>0</v>
      </c>
      <c r="CC101" s="17">
        <f t="shared" si="267"/>
        <v>0</v>
      </c>
      <c r="CD101" s="17">
        <f t="shared" si="268"/>
        <v>0</v>
      </c>
      <c r="CE101" s="19" t="e">
        <f t="shared" si="269"/>
        <v>#DIV/0!</v>
      </c>
    </row>
    <row r="102" spans="1:83" ht="15.75" x14ac:dyDescent="0.25">
      <c r="A102" s="33"/>
      <c r="B102" s="42">
        <v>6</v>
      </c>
      <c r="C102" s="43"/>
      <c r="D102" s="39"/>
      <c r="E102" s="40"/>
      <c r="F102" s="40"/>
      <c r="G102" s="40"/>
      <c r="H102" s="40"/>
      <c r="I102" s="38">
        <f t="shared" si="245"/>
        <v>0</v>
      </c>
      <c r="J102" s="39"/>
      <c r="K102" s="40"/>
      <c r="L102" s="40"/>
      <c r="M102" s="40"/>
      <c r="N102" s="40"/>
      <c r="O102" s="38">
        <f t="shared" si="246"/>
        <v>0</v>
      </c>
      <c r="P102" s="39"/>
      <c r="Q102" s="40"/>
      <c r="R102" s="40"/>
      <c r="S102" s="40"/>
      <c r="T102" s="40"/>
      <c r="U102" s="38">
        <f t="shared" si="247"/>
        <v>0</v>
      </c>
      <c r="V102" s="39"/>
      <c r="W102" s="40"/>
      <c r="X102" s="40"/>
      <c r="Y102" s="40"/>
      <c r="Z102" s="40"/>
      <c r="AA102" s="38">
        <f t="shared" si="248"/>
        <v>0</v>
      </c>
      <c r="AB102" s="39"/>
      <c r="AC102" s="40"/>
      <c r="AD102" s="40"/>
      <c r="AE102" s="40"/>
      <c r="AF102" s="40"/>
      <c r="AG102" s="38">
        <f t="shared" si="249"/>
        <v>0</v>
      </c>
      <c r="AH102" s="39"/>
      <c r="AI102" s="40"/>
      <c r="AJ102" s="40"/>
      <c r="AK102" s="40"/>
      <c r="AL102" s="40"/>
      <c r="AM102" s="38">
        <f t="shared" si="250"/>
        <v>0</v>
      </c>
      <c r="AN102" s="39"/>
      <c r="AO102" s="40"/>
      <c r="AP102" s="40"/>
      <c r="AQ102" s="40"/>
      <c r="AR102" s="40"/>
      <c r="AS102" s="38">
        <f t="shared" si="251"/>
        <v>0</v>
      </c>
      <c r="AT102" s="39"/>
      <c r="AU102" s="40"/>
      <c r="AV102" s="40"/>
      <c r="AW102" s="40"/>
      <c r="AX102" s="40"/>
      <c r="AY102" s="38">
        <f t="shared" si="252"/>
        <v>0</v>
      </c>
      <c r="AZ102" s="39"/>
      <c r="BA102" s="40"/>
      <c r="BB102" s="40"/>
      <c r="BC102" s="40"/>
      <c r="BD102" s="40"/>
      <c r="BE102" s="38">
        <f t="shared" si="253"/>
        <v>0</v>
      </c>
      <c r="BF102" s="39"/>
      <c r="BG102" s="40"/>
      <c r="BH102" s="40"/>
      <c r="BI102" s="40"/>
      <c r="BJ102" s="40"/>
      <c r="BK102" s="38">
        <f t="shared" si="254"/>
        <v>0</v>
      </c>
      <c r="BL102" s="39"/>
      <c r="BM102" s="40"/>
      <c r="BN102" s="40"/>
      <c r="BO102" s="40"/>
      <c r="BP102" s="40"/>
      <c r="BQ102" s="38">
        <f t="shared" si="255"/>
        <v>0</v>
      </c>
      <c r="BR102" s="41">
        <f t="shared" si="256"/>
        <v>0</v>
      </c>
      <c r="BS102" s="17">
        <f t="shared" si="257"/>
        <v>0</v>
      </c>
      <c r="BT102" s="17">
        <f t="shared" si="258"/>
        <v>0</v>
      </c>
      <c r="BU102" s="17">
        <f t="shared" si="259"/>
        <v>0</v>
      </c>
      <c r="BV102" s="17">
        <f t="shared" si="260"/>
        <v>0</v>
      </c>
      <c r="BW102" s="17">
        <f t="shared" si="261"/>
        <v>0</v>
      </c>
      <c r="BX102" s="17">
        <f t="shared" si="262"/>
        <v>0</v>
      </c>
      <c r="BY102" s="17">
        <f t="shared" si="263"/>
        <v>0</v>
      </c>
      <c r="BZ102" s="17">
        <f t="shared" si="264"/>
        <v>0</v>
      </c>
      <c r="CA102" s="17">
        <f t="shared" si="265"/>
        <v>0</v>
      </c>
      <c r="CB102" s="17">
        <f t="shared" si="266"/>
        <v>0</v>
      </c>
      <c r="CC102" s="17">
        <f t="shared" si="267"/>
        <v>0</v>
      </c>
      <c r="CD102" s="17">
        <f t="shared" si="268"/>
        <v>0</v>
      </c>
      <c r="CE102" s="19" t="e">
        <f t="shared" si="269"/>
        <v>#DIV/0!</v>
      </c>
    </row>
    <row r="103" spans="1:83" ht="15.75" x14ac:dyDescent="0.25">
      <c r="A103" s="61"/>
      <c r="B103" s="62" t="s">
        <v>31</v>
      </c>
      <c r="C103" s="63"/>
      <c r="D103" s="64"/>
      <c r="E103" s="65"/>
      <c r="F103" s="65"/>
      <c r="G103" s="65"/>
      <c r="H103" s="65"/>
      <c r="I103" s="66">
        <f t="shared" si="245"/>
        <v>0</v>
      </c>
      <c r="J103" s="64"/>
      <c r="K103" s="65"/>
      <c r="L103" s="65"/>
      <c r="M103" s="65"/>
      <c r="N103" s="65"/>
      <c r="O103" s="66">
        <f t="shared" si="246"/>
        <v>0</v>
      </c>
      <c r="P103" s="64"/>
      <c r="Q103" s="65"/>
      <c r="R103" s="65"/>
      <c r="S103" s="65"/>
      <c r="T103" s="65"/>
      <c r="U103" s="66">
        <f t="shared" si="247"/>
        <v>0</v>
      </c>
      <c r="V103" s="64"/>
      <c r="W103" s="65"/>
      <c r="X103" s="65"/>
      <c r="Y103" s="65"/>
      <c r="Z103" s="65"/>
      <c r="AA103" s="66">
        <f t="shared" si="248"/>
        <v>0</v>
      </c>
      <c r="AB103" s="64"/>
      <c r="AC103" s="65"/>
      <c r="AD103" s="65"/>
      <c r="AE103" s="65"/>
      <c r="AF103" s="65"/>
      <c r="AG103" s="66">
        <f t="shared" si="249"/>
        <v>0</v>
      </c>
      <c r="AH103" s="64"/>
      <c r="AI103" s="65"/>
      <c r="AJ103" s="65"/>
      <c r="AK103" s="65"/>
      <c r="AL103" s="65"/>
      <c r="AM103" s="66">
        <f t="shared" si="250"/>
        <v>0</v>
      </c>
      <c r="AN103" s="64"/>
      <c r="AO103" s="65"/>
      <c r="AP103" s="65"/>
      <c r="AQ103" s="65"/>
      <c r="AR103" s="65"/>
      <c r="AS103" s="66">
        <f t="shared" si="251"/>
        <v>0</v>
      </c>
      <c r="AT103" s="64"/>
      <c r="AU103" s="65"/>
      <c r="AV103" s="65"/>
      <c r="AW103" s="65"/>
      <c r="AX103" s="65"/>
      <c r="AY103" s="66">
        <f t="shared" si="252"/>
        <v>0</v>
      </c>
      <c r="AZ103" s="64"/>
      <c r="BA103" s="65"/>
      <c r="BB103" s="65"/>
      <c r="BC103" s="65"/>
      <c r="BD103" s="65"/>
      <c r="BE103" s="66">
        <f t="shared" si="253"/>
        <v>0</v>
      </c>
      <c r="BF103" s="64"/>
      <c r="BG103" s="65"/>
      <c r="BH103" s="65"/>
      <c r="BI103" s="65"/>
      <c r="BJ103" s="65"/>
      <c r="BK103" s="66">
        <f t="shared" si="254"/>
        <v>0</v>
      </c>
      <c r="BL103" s="64"/>
      <c r="BM103" s="65"/>
      <c r="BN103" s="65"/>
      <c r="BO103" s="65"/>
      <c r="BP103" s="65"/>
      <c r="BQ103" s="66">
        <f t="shared" si="255"/>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366</v>
      </c>
      <c r="F104" s="37">
        <f>SUM(F97:F103)</f>
        <v>348</v>
      </c>
      <c r="G104" s="37">
        <f>SUM(G97:G103)</f>
        <v>322</v>
      </c>
      <c r="H104" s="37">
        <f>SUM(H97:H103)</f>
        <v>387</v>
      </c>
      <c r="I104" s="38">
        <f>SUM(I97:I103)</f>
        <v>1423</v>
      </c>
      <c r="J104" s="39"/>
      <c r="K104" s="37">
        <f>SUM(K97:K103)</f>
        <v>395</v>
      </c>
      <c r="L104" s="37">
        <f>SUM(L97:L103)</f>
        <v>351</v>
      </c>
      <c r="M104" s="37">
        <f>SUM(M97:M103)</f>
        <v>325</v>
      </c>
      <c r="N104" s="37">
        <f>SUM(N97:N103)</f>
        <v>304</v>
      </c>
      <c r="O104" s="38">
        <f>SUM(O97:O103)</f>
        <v>1375</v>
      </c>
      <c r="P104" s="39"/>
      <c r="Q104" s="37">
        <f>SUM(Q97:Q103)</f>
        <v>338</v>
      </c>
      <c r="R104" s="37">
        <f>SUM(R97:R103)</f>
        <v>432</v>
      </c>
      <c r="S104" s="37">
        <f>SUM(S97:S103)</f>
        <v>372</v>
      </c>
      <c r="T104" s="37">
        <f>SUM(T97:T103)</f>
        <v>377</v>
      </c>
      <c r="U104" s="38">
        <f>SUM(U97:U103)</f>
        <v>1519</v>
      </c>
      <c r="V104" s="39"/>
      <c r="W104" s="37">
        <f>SUM(W97:W103)</f>
        <v>307</v>
      </c>
      <c r="X104" s="37">
        <f>SUM(X97:X103)</f>
        <v>454</v>
      </c>
      <c r="Y104" s="37">
        <f>SUM(Y97:Y103)</f>
        <v>364</v>
      </c>
      <c r="Z104" s="37">
        <f>SUM(Z97:Z103)</f>
        <v>382</v>
      </c>
      <c r="AA104" s="38">
        <f>SUM(AA97:AA103)</f>
        <v>1507</v>
      </c>
      <c r="AB104" s="39"/>
      <c r="AC104" s="37">
        <f>SUM(AC97:AC103)</f>
        <v>369</v>
      </c>
      <c r="AD104" s="37">
        <f>SUM(AD97:AD103)</f>
        <v>373</v>
      </c>
      <c r="AE104" s="37">
        <f>SUM(AE97:AE103)</f>
        <v>454</v>
      </c>
      <c r="AF104" s="37">
        <f>SUM(AF97:AF103)</f>
        <v>374</v>
      </c>
      <c r="AG104" s="38">
        <f>SUM(AG97:AG103)</f>
        <v>1570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7394</v>
      </c>
      <c r="CE104" s="17">
        <f>CD104/CC104</f>
        <v>369.7</v>
      </c>
    </row>
    <row r="105" spans="1:83" ht="15.75" customHeight="1" x14ac:dyDescent="0.25">
      <c r="A105" s="33"/>
      <c r="B105" s="34" t="s">
        <v>33</v>
      </c>
      <c r="C105" s="43"/>
      <c r="D105" s="36">
        <f>SUM(D97:D102)</f>
        <v>60</v>
      </c>
      <c r="E105" s="37">
        <f>E104+$D$105-E103</f>
        <v>426</v>
      </c>
      <c r="F105" s="37">
        <f>F104+$D$105-F103</f>
        <v>408</v>
      </c>
      <c r="G105" s="37">
        <f>G104+$D$105-G103</f>
        <v>382</v>
      </c>
      <c r="H105" s="37">
        <f>H104+$D$105-H103</f>
        <v>447</v>
      </c>
      <c r="I105" s="38">
        <f>E105+F105+G105+H105</f>
        <v>1663</v>
      </c>
      <c r="J105" s="36">
        <f>SUM(J97:J102)</f>
        <v>42</v>
      </c>
      <c r="K105" s="37">
        <f>K104+$J$105-K103</f>
        <v>437</v>
      </c>
      <c r="L105" s="37">
        <f>L104+$J$105-L103</f>
        <v>393</v>
      </c>
      <c r="M105" s="37">
        <f>M104+$J$105-M103</f>
        <v>367</v>
      </c>
      <c r="N105" s="37">
        <f>N104+$J$105-N103</f>
        <v>346</v>
      </c>
      <c r="O105" s="38">
        <f>K105+L105+M105+N105</f>
        <v>1543</v>
      </c>
      <c r="P105" s="36">
        <f>SUM(P97:P102)</f>
        <v>61</v>
      </c>
      <c r="Q105" s="37">
        <f>Q104+$P$105-Q103</f>
        <v>399</v>
      </c>
      <c r="R105" s="37">
        <f>R104+$P$105-R103</f>
        <v>493</v>
      </c>
      <c r="S105" s="37">
        <f>S104+$P$105-S103</f>
        <v>433</v>
      </c>
      <c r="T105" s="37">
        <f>T104+$P$105-T103</f>
        <v>438</v>
      </c>
      <c r="U105" s="38">
        <f>Q105+R105+S105+T105</f>
        <v>1763</v>
      </c>
      <c r="V105" s="36">
        <f>SUM(V97:V102)</f>
        <v>65</v>
      </c>
      <c r="W105" s="37">
        <f>W104+$V$105-W103</f>
        <v>372</v>
      </c>
      <c r="X105" s="37">
        <f>X104+$V$105-X103</f>
        <v>519</v>
      </c>
      <c r="Y105" s="37">
        <f>Y104+$V$105-Y103</f>
        <v>429</v>
      </c>
      <c r="Z105" s="37">
        <f>Z104+$V$105-Z103</f>
        <v>447</v>
      </c>
      <c r="AA105" s="38">
        <f>W105+X105+Y105+Z105</f>
        <v>1767</v>
      </c>
      <c r="AB105" s="36">
        <f>SUM(AB97:AB102)</f>
        <v>48</v>
      </c>
      <c r="AC105" s="37">
        <f>AC104+$AB$105-AC103</f>
        <v>417</v>
      </c>
      <c r="AD105" s="37">
        <f>AD104+$AB$105-AD103</f>
        <v>421</v>
      </c>
      <c r="AE105" s="37">
        <f>AE104+$AB$105-AE103</f>
        <v>502</v>
      </c>
      <c r="AF105" s="37">
        <f>AF104+$AB$105-AF103</f>
        <v>422</v>
      </c>
      <c r="AG105" s="38">
        <f>AC105+AD105+AE105+AF105</f>
        <v>1762</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8498</v>
      </c>
      <c r="CE105" s="17">
        <f>CD105/CC105</f>
        <v>424.9</v>
      </c>
    </row>
    <row r="106" spans="1:83" ht="15.75" customHeight="1" x14ac:dyDescent="0.25">
      <c r="A106" s="33"/>
      <c r="B106" s="34" t="s">
        <v>34</v>
      </c>
      <c r="C106" s="43"/>
      <c r="D106" s="39"/>
      <c r="E106" s="37">
        <f t="shared" ref="E106:I107" si="270">IF($D$105&gt;0,IF(E104=E91,0.5,IF(E104&gt;E91,1,0)),0)</f>
        <v>1</v>
      </c>
      <c r="F106" s="37">
        <f t="shared" si="270"/>
        <v>1</v>
      </c>
      <c r="G106" s="37">
        <f t="shared" si="270"/>
        <v>0</v>
      </c>
      <c r="H106" s="37">
        <f t="shared" si="270"/>
        <v>1</v>
      </c>
      <c r="I106" s="38">
        <f t="shared" si="270"/>
        <v>1</v>
      </c>
      <c r="J106" s="39"/>
      <c r="K106" s="37">
        <f t="shared" ref="K106:O107" si="271">IF($J$105&gt;0,IF(K104=K130,0.5,IF(K104&gt;K130,1,0)),0)</f>
        <v>1</v>
      </c>
      <c r="L106" s="37">
        <f t="shared" si="271"/>
        <v>1</v>
      </c>
      <c r="M106" s="37">
        <f t="shared" si="271"/>
        <v>0</v>
      </c>
      <c r="N106" s="37">
        <f t="shared" si="271"/>
        <v>1</v>
      </c>
      <c r="O106" s="38">
        <f t="shared" si="271"/>
        <v>1</v>
      </c>
      <c r="P106" s="39"/>
      <c r="Q106" s="37">
        <f t="shared" ref="Q106:U107" si="272">IF($P$105&gt;0,IF(Q104=Q23,0.5,IF(Q104&gt;Q23,1,0)),0)</f>
        <v>0</v>
      </c>
      <c r="R106" s="37">
        <f t="shared" si="272"/>
        <v>1</v>
      </c>
      <c r="S106" s="37">
        <f t="shared" si="272"/>
        <v>1</v>
      </c>
      <c r="T106" s="37">
        <f t="shared" si="272"/>
        <v>0</v>
      </c>
      <c r="U106" s="38">
        <f t="shared" si="272"/>
        <v>1</v>
      </c>
      <c r="V106" s="39"/>
      <c r="W106" s="37">
        <f t="shared" ref="W106:AA107" si="273">IF($V$105&gt;0,IF(W104=W65,0.5,IF(W104&gt;W65,1,0)),0)</f>
        <v>0</v>
      </c>
      <c r="X106" s="37">
        <f t="shared" si="273"/>
        <v>1</v>
      </c>
      <c r="Y106" s="37">
        <f t="shared" si="273"/>
        <v>1</v>
      </c>
      <c r="Z106" s="37">
        <f t="shared" si="273"/>
        <v>1</v>
      </c>
      <c r="AA106" s="38">
        <f t="shared" si="273"/>
        <v>1</v>
      </c>
      <c r="AB106" s="39"/>
      <c r="AC106" s="37">
        <f t="shared" ref="AC106:AG107" si="274">IF($AB$105&gt;0,IF(AC104=AC143,0.5,IF(AC104&gt;AC143,1,0)),0)</f>
        <v>0</v>
      </c>
      <c r="AD106" s="37">
        <f t="shared" si="274"/>
        <v>1</v>
      </c>
      <c r="AE106" s="37">
        <f t="shared" si="274"/>
        <v>1</v>
      </c>
      <c r="AF106" s="37">
        <f t="shared" si="274"/>
        <v>1</v>
      </c>
      <c r="AG106" s="38">
        <f t="shared" si="274"/>
        <v>1</v>
      </c>
      <c r="AH106" s="39"/>
      <c r="AI106" s="37">
        <f t="shared" ref="AI106:AM107" si="275">IF($AH$105&gt;0,IF(AI104=AI36,0.5,IF(AI104&gt;AI36,1,0)),0)</f>
        <v>0</v>
      </c>
      <c r="AJ106" s="37">
        <f t="shared" si="275"/>
        <v>0</v>
      </c>
      <c r="AK106" s="37">
        <f t="shared" si="275"/>
        <v>0</v>
      </c>
      <c r="AL106" s="37">
        <f t="shared" si="275"/>
        <v>0</v>
      </c>
      <c r="AM106" s="38">
        <f t="shared" si="275"/>
        <v>0</v>
      </c>
      <c r="AN106" s="39"/>
      <c r="AO106" s="37">
        <f t="shared" ref="AO106:AS107" si="276">IF($AN$105&gt;0,IF(AO104=AO78,0.5,IF(AO104&gt;AO78,1,0)),0)</f>
        <v>0</v>
      </c>
      <c r="AP106" s="37">
        <f t="shared" si="276"/>
        <v>0</v>
      </c>
      <c r="AQ106" s="37">
        <f t="shared" si="276"/>
        <v>0</v>
      </c>
      <c r="AR106" s="37">
        <f t="shared" si="276"/>
        <v>0</v>
      </c>
      <c r="AS106" s="38">
        <f t="shared" si="276"/>
        <v>0</v>
      </c>
      <c r="AT106" s="39"/>
      <c r="AU106" s="37">
        <f t="shared" ref="AU106:AY107" si="277">IF($AT$105&gt;0,IF(AU104=AU10,0.5,IF(AU104&gt;AU10,1,0)),0)</f>
        <v>0</v>
      </c>
      <c r="AV106" s="37">
        <f t="shared" si="277"/>
        <v>0</v>
      </c>
      <c r="AW106" s="37">
        <f t="shared" si="277"/>
        <v>0</v>
      </c>
      <c r="AX106" s="37">
        <f t="shared" si="277"/>
        <v>0</v>
      </c>
      <c r="AY106" s="38">
        <f t="shared" si="277"/>
        <v>0</v>
      </c>
      <c r="AZ106" s="39"/>
      <c r="BA106" s="37">
        <f>IF($AZ$105&gt;0,IF(BA104=BA162,0.5,IF(BA104&gt;BA162,1,0)),0)</f>
        <v>0</v>
      </c>
      <c r="BB106" s="37">
        <f>IF($AZ$105&gt;0,IF(BB104=BB162,0.5,IF(BB104&gt;BB162,1,0)),0)</f>
        <v>0</v>
      </c>
      <c r="BC106" s="37">
        <f>IF($AZ$105&gt;0,IF(BC104=BC162,0.5,IF(BC104&gt;BC162,1,0)),0)</f>
        <v>0</v>
      </c>
      <c r="BD106" s="37">
        <f>IF($AZ$105&gt;0,IF(BD104=BD162,0.5,IF(BD104&gt;BD162,1,0)),0)</f>
        <v>0</v>
      </c>
      <c r="BE106" s="38">
        <f>IF($AZ$105&gt;0,IF(BE104=BE162,0.5,IF(BE104&gt;BE162,1,0)),0)</f>
        <v>0</v>
      </c>
      <c r="BF106" s="39"/>
      <c r="BG106" s="37">
        <f t="shared" ref="BG106:BK107" si="278">IF($BF$105&gt;0,IF(BG104=BG117,0.5,IF(BG104&gt;BG117,1,0)),0)</f>
        <v>0</v>
      </c>
      <c r="BH106" s="37">
        <f t="shared" si="278"/>
        <v>0</v>
      </c>
      <c r="BI106" s="37">
        <f t="shared" si="278"/>
        <v>0</v>
      </c>
      <c r="BJ106" s="37">
        <f t="shared" si="278"/>
        <v>0</v>
      </c>
      <c r="BK106" s="38">
        <f t="shared" si="278"/>
        <v>0</v>
      </c>
      <c r="BL106" s="39"/>
      <c r="BM106" s="37">
        <f t="shared" ref="BM106:BQ107" si="279">IF($BL$105&gt;0,IF(BM104=BM52,0.5,IF(BM104&gt;BM52,1,0)),0)</f>
        <v>0</v>
      </c>
      <c r="BN106" s="37">
        <f t="shared" si="279"/>
        <v>0</v>
      </c>
      <c r="BO106" s="37">
        <f t="shared" si="279"/>
        <v>0</v>
      </c>
      <c r="BP106" s="37">
        <f t="shared" si="279"/>
        <v>0</v>
      </c>
      <c r="BQ106" s="38">
        <f t="shared" si="279"/>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0"/>
        <v>1</v>
      </c>
      <c r="F107" s="37">
        <f t="shared" si="270"/>
        <v>1</v>
      </c>
      <c r="G107" s="37">
        <f t="shared" si="270"/>
        <v>0</v>
      </c>
      <c r="H107" s="37">
        <f t="shared" si="270"/>
        <v>1</v>
      </c>
      <c r="I107" s="38">
        <f t="shared" si="270"/>
        <v>1</v>
      </c>
      <c r="J107" s="39"/>
      <c r="K107" s="37">
        <f t="shared" si="271"/>
        <v>1</v>
      </c>
      <c r="L107" s="37">
        <f t="shared" si="271"/>
        <v>1</v>
      </c>
      <c r="M107" s="37">
        <f t="shared" si="271"/>
        <v>0</v>
      </c>
      <c r="N107" s="37">
        <f t="shared" si="271"/>
        <v>0</v>
      </c>
      <c r="O107" s="38">
        <f t="shared" si="271"/>
        <v>0</v>
      </c>
      <c r="P107" s="39"/>
      <c r="Q107" s="37">
        <f t="shared" si="272"/>
        <v>0</v>
      </c>
      <c r="R107" s="37">
        <f t="shared" si="272"/>
        <v>1</v>
      </c>
      <c r="S107" s="37">
        <f t="shared" si="272"/>
        <v>1</v>
      </c>
      <c r="T107" s="37">
        <f t="shared" si="272"/>
        <v>0</v>
      </c>
      <c r="U107" s="38">
        <f t="shared" si="272"/>
        <v>1</v>
      </c>
      <c r="V107" s="39"/>
      <c r="W107" s="37">
        <f t="shared" si="273"/>
        <v>0</v>
      </c>
      <c r="X107" s="37">
        <f t="shared" si="273"/>
        <v>1</v>
      </c>
      <c r="Y107" s="37">
        <f t="shared" si="273"/>
        <v>0</v>
      </c>
      <c r="Z107" s="37">
        <f t="shared" si="273"/>
        <v>1</v>
      </c>
      <c r="AA107" s="38">
        <f t="shared" si="273"/>
        <v>1</v>
      </c>
      <c r="AB107" s="39"/>
      <c r="AC107" s="37">
        <f t="shared" si="274"/>
        <v>0</v>
      </c>
      <c r="AD107" s="37">
        <f t="shared" si="274"/>
        <v>1</v>
      </c>
      <c r="AE107" s="37">
        <f t="shared" si="274"/>
        <v>1</v>
      </c>
      <c r="AF107" s="37">
        <f t="shared" si="274"/>
        <v>1</v>
      </c>
      <c r="AG107" s="38">
        <f t="shared" si="274"/>
        <v>1</v>
      </c>
      <c r="AH107" s="39"/>
      <c r="AI107" s="37">
        <f t="shared" si="275"/>
        <v>0</v>
      </c>
      <c r="AJ107" s="37">
        <f t="shared" si="275"/>
        <v>0</v>
      </c>
      <c r="AK107" s="37">
        <f t="shared" si="275"/>
        <v>0</v>
      </c>
      <c r="AL107" s="37">
        <f t="shared" si="275"/>
        <v>0</v>
      </c>
      <c r="AM107" s="38">
        <f t="shared" si="275"/>
        <v>0</v>
      </c>
      <c r="AN107" s="39"/>
      <c r="AO107" s="37">
        <f t="shared" si="276"/>
        <v>0</v>
      </c>
      <c r="AP107" s="37">
        <f t="shared" si="276"/>
        <v>0</v>
      </c>
      <c r="AQ107" s="37">
        <f t="shared" si="276"/>
        <v>0</v>
      </c>
      <c r="AR107" s="37">
        <f t="shared" si="276"/>
        <v>0</v>
      </c>
      <c r="AS107" s="38">
        <f t="shared" si="276"/>
        <v>0</v>
      </c>
      <c r="AT107" s="39"/>
      <c r="AU107" s="37">
        <f t="shared" si="277"/>
        <v>0</v>
      </c>
      <c r="AV107" s="37">
        <f t="shared" si="277"/>
        <v>0</v>
      </c>
      <c r="AW107" s="37">
        <f t="shared" si="277"/>
        <v>0</v>
      </c>
      <c r="AX107" s="37">
        <f t="shared" si="277"/>
        <v>0</v>
      </c>
      <c r="AY107" s="38">
        <f t="shared" si="277"/>
        <v>0</v>
      </c>
      <c r="AZ107" s="39"/>
      <c r="BA107" s="37">
        <f>IF($AZ$105&gt;0,IF(BA105=BA163,0.5,IF(BA105&gt;BA163,1,0)),0)</f>
        <v>0</v>
      </c>
      <c r="BB107" s="37">
        <f>IF($AZ$105&gt;0,IF(BB105=BB163,0.5,IF(BB105&gt;BB163,1,0)),0)</f>
        <v>0</v>
      </c>
      <c r="BC107" s="37">
        <f>IF($AZ$105&gt;0,IF(BC105=BC163,0.5,IF(BC105&gt;BC163,1,0)),0)</f>
        <v>0</v>
      </c>
      <c r="BD107" s="37">
        <f>IF($AZ$105&gt;0,IF(BD105=BD163,0.5,IF(BD105&gt;BD163,1,0)),0)</f>
        <v>0</v>
      </c>
      <c r="BE107" s="38">
        <f>IF($AZ$105&gt;0,IF(BE105=BE163,0.5,IF(BE105&gt;BE163,1,0)),0)</f>
        <v>0</v>
      </c>
      <c r="BF107" s="39"/>
      <c r="BG107" s="37">
        <f t="shared" si="278"/>
        <v>0</v>
      </c>
      <c r="BH107" s="37">
        <f t="shared" si="278"/>
        <v>0</v>
      </c>
      <c r="BI107" s="37">
        <f t="shared" si="278"/>
        <v>0</v>
      </c>
      <c r="BJ107" s="37">
        <f t="shared" si="278"/>
        <v>0</v>
      </c>
      <c r="BK107" s="38">
        <f t="shared" si="278"/>
        <v>0</v>
      </c>
      <c r="BL107" s="39"/>
      <c r="BM107" s="37">
        <f t="shared" si="279"/>
        <v>0</v>
      </c>
      <c r="BN107" s="37">
        <f t="shared" si="279"/>
        <v>0</v>
      </c>
      <c r="BO107" s="37">
        <f t="shared" si="279"/>
        <v>0</v>
      </c>
      <c r="BP107" s="37">
        <f t="shared" si="279"/>
        <v>0</v>
      </c>
      <c r="BQ107" s="38">
        <f t="shared" si="279"/>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8</v>
      </c>
      <c r="J108" s="56"/>
      <c r="K108" s="57"/>
      <c r="L108" s="57"/>
      <c r="M108" s="57"/>
      <c r="N108" s="57"/>
      <c r="O108" s="58">
        <f>SUM(K106+L106+M106+N106+O106+K107+L107+M107+N107+O107)</f>
        <v>6</v>
      </c>
      <c r="P108" s="56"/>
      <c r="Q108" s="57"/>
      <c r="R108" s="57"/>
      <c r="S108" s="57"/>
      <c r="T108" s="57"/>
      <c r="U108" s="58">
        <f>SUM(Q106+R106+S106+T106+U106+Q107+R107+S107+T107+U107)</f>
        <v>6</v>
      </c>
      <c r="V108" s="56"/>
      <c r="W108" s="57"/>
      <c r="X108" s="57"/>
      <c r="Y108" s="57"/>
      <c r="Z108" s="57"/>
      <c r="AA108" s="58">
        <f>SUM(W106+X106+Y106+Z106+AA106+W107+X107+Y107+Z107+AA107)</f>
        <v>7</v>
      </c>
      <c r="AB108" s="56"/>
      <c r="AC108" s="57"/>
      <c r="AD108" s="57"/>
      <c r="AE108" s="57"/>
      <c r="AF108" s="57"/>
      <c r="AG108" s="58">
        <f>SUM(AC106+AD106+AE106+AF106+AG106+AC107+AD107+AE107+AF107+AG107)</f>
        <v>8</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1" t="s">
        <v>85</v>
      </c>
      <c r="C109" s="112"/>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86</v>
      </c>
      <c r="C110" s="103" t="s">
        <v>87</v>
      </c>
      <c r="D110" s="36"/>
      <c r="E110" s="37"/>
      <c r="F110" s="37"/>
      <c r="G110" s="37"/>
      <c r="H110" s="37"/>
      <c r="I110" s="38">
        <f t="shared" ref="I110:I116" si="280">SUM(E110:H110)</f>
        <v>0</v>
      </c>
      <c r="J110" s="39"/>
      <c r="K110" s="40"/>
      <c r="L110" s="40"/>
      <c r="M110" s="40"/>
      <c r="N110" s="40"/>
      <c r="O110" s="38">
        <f t="shared" ref="O110:O116" si="281">SUM(K110:N110)</f>
        <v>0</v>
      </c>
      <c r="P110" s="39">
        <v>17</v>
      </c>
      <c r="Q110" s="40">
        <v>191</v>
      </c>
      <c r="R110" s="40">
        <v>223</v>
      </c>
      <c r="S110" s="40">
        <v>199</v>
      </c>
      <c r="T110" s="40">
        <v>173</v>
      </c>
      <c r="U110" s="38">
        <f t="shared" ref="U110:U116" si="282">SUM(Q110:T110)</f>
        <v>786</v>
      </c>
      <c r="V110" s="39"/>
      <c r="W110" s="40"/>
      <c r="X110" s="40"/>
      <c r="Y110" s="40"/>
      <c r="Z110" s="40"/>
      <c r="AA110" s="38">
        <f t="shared" ref="AA110:AA116" si="283">SUM(W110:Z110)</f>
        <v>0</v>
      </c>
      <c r="AB110" s="39">
        <v>17</v>
      </c>
      <c r="AC110" s="40">
        <v>176</v>
      </c>
      <c r="AD110" s="40">
        <v>173</v>
      </c>
      <c r="AE110" s="40">
        <v>181</v>
      </c>
      <c r="AF110" s="40">
        <v>225</v>
      </c>
      <c r="AG110" s="38">
        <f t="shared" ref="AG110:AG116" si="284">SUM(AC110:AF110)</f>
        <v>755</v>
      </c>
      <c r="AH110" s="39"/>
      <c r="AI110" s="40"/>
      <c r="AJ110" s="40"/>
      <c r="AK110" s="40"/>
      <c r="AL110" s="40"/>
      <c r="AM110" s="38">
        <f t="shared" ref="AM110:AM116" si="285">SUM(AI110:AL110)</f>
        <v>0</v>
      </c>
      <c r="AN110" s="39"/>
      <c r="AO110" s="40"/>
      <c r="AP110" s="40"/>
      <c r="AQ110" s="40"/>
      <c r="AR110" s="40"/>
      <c r="AS110" s="38">
        <f t="shared" ref="AS110:AS116" si="286">SUM(AO110:AR110)</f>
        <v>0</v>
      </c>
      <c r="AT110" s="39"/>
      <c r="AU110" s="40"/>
      <c r="AV110" s="40"/>
      <c r="AW110" s="40"/>
      <c r="AX110" s="40"/>
      <c r="AY110" s="38">
        <f t="shared" ref="AY110:AY116" si="287">SUM(AU110:AX110)</f>
        <v>0</v>
      </c>
      <c r="AZ110" s="39"/>
      <c r="BA110" s="40"/>
      <c r="BB110" s="40"/>
      <c r="BC110" s="40"/>
      <c r="BD110" s="40"/>
      <c r="BE110" s="38">
        <f t="shared" ref="BE110:BE116" si="288">SUM(BA110:BD110)</f>
        <v>0</v>
      </c>
      <c r="BF110" s="39"/>
      <c r="BG110" s="40"/>
      <c r="BH110" s="40"/>
      <c r="BI110" s="40"/>
      <c r="BJ110" s="40"/>
      <c r="BK110" s="38">
        <f t="shared" ref="BK110:BK116" si="289">SUM(BG110:BJ110)</f>
        <v>0</v>
      </c>
      <c r="BL110" s="39"/>
      <c r="BM110" s="40"/>
      <c r="BN110" s="40"/>
      <c r="BO110" s="40"/>
      <c r="BP110" s="40"/>
      <c r="BQ110" s="38">
        <f t="shared" ref="BQ110:BQ116" si="290">SUM(BM110:BP110)</f>
        <v>0</v>
      </c>
      <c r="BR110" s="41">
        <f t="shared" ref="BR110:BR115" si="291">SUM((IF(E110&gt;0,1,0)+(IF(F110&gt;0,1,0)+(IF(G110&gt;0,1,0)+(IF(H110&gt;0,1,0))))))</f>
        <v>0</v>
      </c>
      <c r="BS110" s="17">
        <f t="shared" ref="BS110:BS115" si="292">SUM((IF(K110&gt;0,1,0)+(IF(L110&gt;0,1,0)+(IF(M110&gt;0,1,0)+(IF(N110&gt;0,1,0))))))</f>
        <v>0</v>
      </c>
      <c r="BT110" s="17">
        <f t="shared" ref="BT110:BT115" si="293">SUM((IF(Q110&gt;0,1,0)+(IF(R110&gt;0,1,0)+(IF(S110&gt;0,1,0)+(IF(T110&gt;0,1,0))))))</f>
        <v>4</v>
      </c>
      <c r="BU110" s="17">
        <f t="shared" ref="BU110:BU115" si="294">SUM((IF(W110&gt;0,1,0)+(IF(X110&gt;0,1,0)+(IF(Y110&gt;0,1,0)+(IF(Z110&gt;0,1,0))))))</f>
        <v>0</v>
      </c>
      <c r="BV110" s="17">
        <f t="shared" ref="BV110:BV115" si="295">SUM((IF(AC110&gt;0,1,0)+(IF(AD110&gt;0,1,0)+(IF(AE110&gt;0,1,0)+(IF(AF110&gt;0,1,0))))))</f>
        <v>4</v>
      </c>
      <c r="BW110" s="17">
        <f t="shared" ref="BW110:BW115" si="296">SUM((IF(AI110&gt;0,1,0)+(IF(AJ110&gt;0,1,0)+(IF(AK110&gt;0,1,0)+(IF(AL110&gt;0,1,0))))))</f>
        <v>0</v>
      </c>
      <c r="BX110" s="17">
        <f t="shared" ref="BX110:BX115" si="297">SUM((IF(AO110&gt;0,1,0)+(IF(AP110&gt;0,1,0)+(IF(AQ110&gt;0,1,0)+(IF(AR110&gt;0,1,0))))))</f>
        <v>0</v>
      </c>
      <c r="BY110" s="17">
        <f t="shared" ref="BY110:BY115" si="298">SUM((IF(AU110&gt;0,1,0)+(IF(AV110&gt;0,1,0)+(IF(AW110&gt;0,1,0)+(IF(AX110&gt;0,1,0))))))</f>
        <v>0</v>
      </c>
      <c r="BZ110" s="17">
        <f t="shared" ref="BZ110:BZ115" si="299">SUM((IF(BA110&gt;0,1,0)+(IF(BB110&gt;0,1,0)+(IF(BC110&gt;0,1,0)+(IF(BD110&gt;0,1,0))))))</f>
        <v>0</v>
      </c>
      <c r="CA110" s="17">
        <f t="shared" ref="CA110:CA115" si="300">SUM((IF(BG110&gt;0,1,0)+(IF(BH110&gt;0,1,0)+(IF(BI110&gt;0,1,0)+(IF(BJ110&gt;0,1,0))))))</f>
        <v>0</v>
      </c>
      <c r="CB110" s="17">
        <f t="shared" ref="CB110:CB115" si="301">SUM((IF(BM110&gt;0,1,0)+(IF(BN110&gt;0,1,0)+(IF(BO110&gt;0,1,0)+(IF(BP110&gt;0,1,0))))))</f>
        <v>0</v>
      </c>
      <c r="CC110" s="17">
        <f t="shared" ref="CC110:CC115" si="302">SUM(BR110:CB110)</f>
        <v>8</v>
      </c>
      <c r="CD110" s="17">
        <f t="shared" ref="CD110:CD115" si="303">I110+O110+U110+AA110+AG110+AM110+AS110+AY110+BE110+BK110+BQ110</f>
        <v>1541</v>
      </c>
      <c r="CE110" s="17">
        <f t="shared" ref="CE110:CE115" si="304">CD110/CC110</f>
        <v>192.625</v>
      </c>
    </row>
    <row r="111" spans="1:83" ht="15.75" customHeight="1" x14ac:dyDescent="0.25">
      <c r="A111" s="33"/>
      <c r="B111" s="102" t="s">
        <v>88</v>
      </c>
      <c r="C111" s="103" t="s">
        <v>89</v>
      </c>
      <c r="D111" s="36">
        <v>21</v>
      </c>
      <c r="E111" s="37">
        <v>191</v>
      </c>
      <c r="F111" s="37">
        <v>223</v>
      </c>
      <c r="G111" s="37">
        <v>212</v>
      </c>
      <c r="H111" s="37">
        <v>207</v>
      </c>
      <c r="I111" s="38">
        <f t="shared" si="280"/>
        <v>833</v>
      </c>
      <c r="J111" s="39">
        <v>19</v>
      </c>
      <c r="K111" s="40">
        <v>213</v>
      </c>
      <c r="L111" s="40">
        <v>217</v>
      </c>
      <c r="M111" s="40">
        <v>214</v>
      </c>
      <c r="N111" s="40">
        <v>232</v>
      </c>
      <c r="O111" s="38">
        <f t="shared" si="281"/>
        <v>876</v>
      </c>
      <c r="P111" s="39"/>
      <c r="Q111" s="40"/>
      <c r="R111" s="40"/>
      <c r="S111" s="40"/>
      <c r="T111" s="40"/>
      <c r="U111" s="38">
        <f t="shared" si="282"/>
        <v>0</v>
      </c>
      <c r="V111" s="39">
        <v>17</v>
      </c>
      <c r="W111" s="40">
        <v>211</v>
      </c>
      <c r="X111" s="40">
        <v>214</v>
      </c>
      <c r="Y111" s="40">
        <v>139</v>
      </c>
      <c r="Z111" s="40">
        <v>211</v>
      </c>
      <c r="AA111" s="38">
        <f t="shared" si="283"/>
        <v>775</v>
      </c>
      <c r="AB111" s="39"/>
      <c r="AC111" s="40"/>
      <c r="AD111" s="40"/>
      <c r="AE111" s="40"/>
      <c r="AF111" s="40"/>
      <c r="AG111" s="38">
        <f t="shared" si="284"/>
        <v>0</v>
      </c>
      <c r="AH111" s="39"/>
      <c r="AI111" s="40"/>
      <c r="AJ111" s="40"/>
      <c r="AK111" s="40"/>
      <c r="AL111" s="40"/>
      <c r="AM111" s="38">
        <f t="shared" si="285"/>
        <v>0</v>
      </c>
      <c r="AN111" s="39"/>
      <c r="AO111" s="40"/>
      <c r="AP111" s="40"/>
      <c r="AQ111" s="40"/>
      <c r="AR111" s="40"/>
      <c r="AS111" s="38">
        <f t="shared" si="286"/>
        <v>0</v>
      </c>
      <c r="AT111" s="39"/>
      <c r="AU111" s="40"/>
      <c r="AV111" s="40"/>
      <c r="AW111" s="40"/>
      <c r="AX111" s="40"/>
      <c r="AY111" s="38">
        <f t="shared" si="287"/>
        <v>0</v>
      </c>
      <c r="AZ111" s="39"/>
      <c r="BA111" s="40"/>
      <c r="BB111" s="40"/>
      <c r="BC111" s="40"/>
      <c r="BD111" s="40"/>
      <c r="BE111" s="38">
        <f t="shared" si="288"/>
        <v>0</v>
      </c>
      <c r="BF111" s="39"/>
      <c r="BG111" s="40"/>
      <c r="BH111" s="40"/>
      <c r="BI111" s="40"/>
      <c r="BJ111" s="40"/>
      <c r="BK111" s="38">
        <f t="shared" si="289"/>
        <v>0</v>
      </c>
      <c r="BL111" s="39"/>
      <c r="BM111" s="40"/>
      <c r="BN111" s="40"/>
      <c r="BO111" s="40"/>
      <c r="BP111" s="40"/>
      <c r="BQ111" s="38">
        <f t="shared" si="290"/>
        <v>0</v>
      </c>
      <c r="BR111" s="41">
        <f t="shared" si="291"/>
        <v>4</v>
      </c>
      <c r="BS111" s="17">
        <f t="shared" si="292"/>
        <v>4</v>
      </c>
      <c r="BT111" s="17">
        <f t="shared" si="293"/>
        <v>0</v>
      </c>
      <c r="BU111" s="17">
        <f t="shared" si="294"/>
        <v>4</v>
      </c>
      <c r="BV111" s="17">
        <f t="shared" si="295"/>
        <v>0</v>
      </c>
      <c r="BW111" s="17">
        <f t="shared" si="296"/>
        <v>0</v>
      </c>
      <c r="BX111" s="17">
        <f t="shared" si="297"/>
        <v>0</v>
      </c>
      <c r="BY111" s="17">
        <f t="shared" si="298"/>
        <v>0</v>
      </c>
      <c r="BZ111" s="17">
        <f t="shared" si="299"/>
        <v>0</v>
      </c>
      <c r="CA111" s="17">
        <f t="shared" si="300"/>
        <v>0</v>
      </c>
      <c r="CB111" s="17">
        <f t="shared" si="301"/>
        <v>0</v>
      </c>
      <c r="CC111" s="17">
        <f t="shared" si="302"/>
        <v>12</v>
      </c>
      <c r="CD111" s="17">
        <f t="shared" si="303"/>
        <v>2484</v>
      </c>
      <c r="CE111" s="17">
        <f t="shared" si="304"/>
        <v>207</v>
      </c>
    </row>
    <row r="112" spans="1:83" ht="15.75" customHeight="1" x14ac:dyDescent="0.25">
      <c r="A112" s="33"/>
      <c r="B112" s="42" t="s">
        <v>107</v>
      </c>
      <c r="C112" s="43" t="s">
        <v>108</v>
      </c>
      <c r="D112" s="39"/>
      <c r="E112" s="40"/>
      <c r="F112" s="40"/>
      <c r="G112" s="40"/>
      <c r="H112" s="40"/>
      <c r="I112" s="38">
        <f t="shared" si="280"/>
        <v>0</v>
      </c>
      <c r="J112" s="39">
        <v>33</v>
      </c>
      <c r="K112" s="40">
        <v>181</v>
      </c>
      <c r="L112" s="40">
        <v>178</v>
      </c>
      <c r="M112" s="40">
        <v>170</v>
      </c>
      <c r="N112" s="40">
        <v>166</v>
      </c>
      <c r="O112" s="38">
        <f t="shared" si="281"/>
        <v>695</v>
      </c>
      <c r="P112" s="39"/>
      <c r="Q112" s="40"/>
      <c r="R112" s="40"/>
      <c r="S112" s="40"/>
      <c r="T112" s="40"/>
      <c r="U112" s="38">
        <f t="shared" si="282"/>
        <v>0</v>
      </c>
      <c r="V112" s="39">
        <v>33</v>
      </c>
      <c r="W112" s="40">
        <v>136</v>
      </c>
      <c r="X112" s="40">
        <v>149</v>
      </c>
      <c r="Y112" s="40">
        <v>210</v>
      </c>
      <c r="Z112" s="40">
        <v>214</v>
      </c>
      <c r="AA112" s="38">
        <f t="shared" si="283"/>
        <v>709</v>
      </c>
      <c r="AB112" s="39"/>
      <c r="AC112" s="40"/>
      <c r="AD112" s="40"/>
      <c r="AE112" s="40"/>
      <c r="AF112" s="40"/>
      <c r="AG112" s="38">
        <f t="shared" si="284"/>
        <v>0</v>
      </c>
      <c r="AH112" s="39"/>
      <c r="AI112" s="40"/>
      <c r="AJ112" s="40"/>
      <c r="AK112" s="40"/>
      <c r="AL112" s="40"/>
      <c r="AM112" s="38">
        <f t="shared" si="285"/>
        <v>0</v>
      </c>
      <c r="AN112" s="39"/>
      <c r="AO112" s="40"/>
      <c r="AP112" s="40"/>
      <c r="AQ112" s="40"/>
      <c r="AR112" s="40"/>
      <c r="AS112" s="38">
        <f t="shared" si="286"/>
        <v>0</v>
      </c>
      <c r="AT112" s="39"/>
      <c r="AU112" s="40"/>
      <c r="AV112" s="40"/>
      <c r="AW112" s="40"/>
      <c r="AX112" s="40"/>
      <c r="AY112" s="38">
        <f t="shared" si="287"/>
        <v>0</v>
      </c>
      <c r="AZ112" s="39"/>
      <c r="BA112" s="40"/>
      <c r="BB112" s="40"/>
      <c r="BC112" s="40"/>
      <c r="BD112" s="40"/>
      <c r="BE112" s="38">
        <f t="shared" si="288"/>
        <v>0</v>
      </c>
      <c r="BF112" s="39"/>
      <c r="BG112" s="40"/>
      <c r="BH112" s="40"/>
      <c r="BI112" s="40"/>
      <c r="BJ112" s="40"/>
      <c r="BK112" s="38">
        <f t="shared" si="289"/>
        <v>0</v>
      </c>
      <c r="BL112" s="39"/>
      <c r="BM112" s="40"/>
      <c r="BN112" s="40"/>
      <c r="BO112" s="40"/>
      <c r="BP112" s="40"/>
      <c r="BQ112" s="38">
        <f t="shared" si="290"/>
        <v>0</v>
      </c>
      <c r="BR112" s="41">
        <f t="shared" si="291"/>
        <v>0</v>
      </c>
      <c r="BS112" s="17">
        <f t="shared" si="292"/>
        <v>4</v>
      </c>
      <c r="BT112" s="17">
        <f t="shared" si="293"/>
        <v>0</v>
      </c>
      <c r="BU112" s="17">
        <f t="shared" si="294"/>
        <v>4</v>
      </c>
      <c r="BV112" s="17">
        <f t="shared" si="295"/>
        <v>0</v>
      </c>
      <c r="BW112" s="17">
        <f t="shared" si="296"/>
        <v>0</v>
      </c>
      <c r="BX112" s="17">
        <f t="shared" si="297"/>
        <v>0</v>
      </c>
      <c r="BY112" s="17">
        <f t="shared" si="298"/>
        <v>0</v>
      </c>
      <c r="BZ112" s="17">
        <f t="shared" si="299"/>
        <v>0</v>
      </c>
      <c r="CA112" s="17">
        <f t="shared" si="300"/>
        <v>0</v>
      </c>
      <c r="CB112" s="17">
        <f t="shared" si="301"/>
        <v>0</v>
      </c>
      <c r="CC112" s="17">
        <f t="shared" si="302"/>
        <v>8</v>
      </c>
      <c r="CD112" s="17">
        <f t="shared" si="303"/>
        <v>1404</v>
      </c>
      <c r="CE112" s="19">
        <f t="shared" si="304"/>
        <v>175.5</v>
      </c>
    </row>
    <row r="113" spans="1:83" ht="15.75" customHeight="1" x14ac:dyDescent="0.25">
      <c r="A113" s="33"/>
      <c r="B113" s="42" t="s">
        <v>124</v>
      </c>
      <c r="C113" s="43" t="s">
        <v>125</v>
      </c>
      <c r="D113" s="39">
        <v>30</v>
      </c>
      <c r="E113" s="40">
        <v>141</v>
      </c>
      <c r="F113" s="40">
        <v>207</v>
      </c>
      <c r="G113" s="40">
        <v>229</v>
      </c>
      <c r="H113" s="40">
        <v>161</v>
      </c>
      <c r="I113" s="38">
        <f t="shared" si="280"/>
        <v>738</v>
      </c>
      <c r="J113" s="39"/>
      <c r="K113" s="40"/>
      <c r="L113" s="40"/>
      <c r="M113" s="40"/>
      <c r="N113" s="40"/>
      <c r="O113" s="38">
        <f t="shared" si="281"/>
        <v>0</v>
      </c>
      <c r="P113" s="39">
        <v>25</v>
      </c>
      <c r="Q113" s="40">
        <v>237</v>
      </c>
      <c r="R113" s="40">
        <v>177</v>
      </c>
      <c r="S113" s="40">
        <v>205</v>
      </c>
      <c r="T113" s="40">
        <v>170</v>
      </c>
      <c r="U113" s="38">
        <f t="shared" si="282"/>
        <v>789</v>
      </c>
      <c r="V113" s="39"/>
      <c r="W113" s="40"/>
      <c r="X113" s="40"/>
      <c r="Y113" s="40"/>
      <c r="Z113" s="40"/>
      <c r="AA113" s="38">
        <f t="shared" si="283"/>
        <v>0</v>
      </c>
      <c r="AB113" s="39">
        <v>21</v>
      </c>
      <c r="AC113" s="40">
        <v>180</v>
      </c>
      <c r="AD113" s="40">
        <v>187</v>
      </c>
      <c r="AE113" s="40">
        <v>137</v>
      </c>
      <c r="AF113" s="40">
        <v>188</v>
      </c>
      <c r="AG113" s="38">
        <f t="shared" si="284"/>
        <v>692</v>
      </c>
      <c r="AH113" s="39"/>
      <c r="AI113" s="40"/>
      <c r="AJ113" s="40"/>
      <c r="AK113" s="40"/>
      <c r="AL113" s="40"/>
      <c r="AM113" s="38">
        <f t="shared" si="285"/>
        <v>0</v>
      </c>
      <c r="AN113" s="39"/>
      <c r="AO113" s="40"/>
      <c r="AP113" s="40"/>
      <c r="AQ113" s="40"/>
      <c r="AR113" s="40"/>
      <c r="AS113" s="38">
        <f t="shared" si="286"/>
        <v>0</v>
      </c>
      <c r="AT113" s="39"/>
      <c r="AU113" s="40"/>
      <c r="AV113" s="40"/>
      <c r="AW113" s="40"/>
      <c r="AX113" s="40"/>
      <c r="AY113" s="38">
        <f t="shared" si="287"/>
        <v>0</v>
      </c>
      <c r="AZ113" s="39"/>
      <c r="BA113" s="40"/>
      <c r="BB113" s="40"/>
      <c r="BC113" s="40"/>
      <c r="BD113" s="40"/>
      <c r="BE113" s="38">
        <f t="shared" si="288"/>
        <v>0</v>
      </c>
      <c r="BF113" s="39"/>
      <c r="BG113" s="40"/>
      <c r="BH113" s="40"/>
      <c r="BI113" s="40"/>
      <c r="BJ113" s="40"/>
      <c r="BK113" s="38">
        <f t="shared" si="289"/>
        <v>0</v>
      </c>
      <c r="BL113" s="39"/>
      <c r="BM113" s="40"/>
      <c r="BN113" s="40"/>
      <c r="BO113" s="40"/>
      <c r="BP113" s="40"/>
      <c r="BQ113" s="38">
        <f t="shared" si="290"/>
        <v>0</v>
      </c>
      <c r="BR113" s="41">
        <f t="shared" si="291"/>
        <v>4</v>
      </c>
      <c r="BS113" s="17">
        <f t="shared" si="292"/>
        <v>0</v>
      </c>
      <c r="BT113" s="17">
        <f t="shared" si="293"/>
        <v>4</v>
      </c>
      <c r="BU113" s="17">
        <f t="shared" si="294"/>
        <v>0</v>
      </c>
      <c r="BV113" s="17">
        <f t="shared" si="295"/>
        <v>4</v>
      </c>
      <c r="BW113" s="17">
        <f t="shared" si="296"/>
        <v>0</v>
      </c>
      <c r="BX113" s="17">
        <f t="shared" si="297"/>
        <v>0</v>
      </c>
      <c r="BY113" s="17">
        <f t="shared" si="298"/>
        <v>0</v>
      </c>
      <c r="BZ113" s="17">
        <f t="shared" si="299"/>
        <v>0</v>
      </c>
      <c r="CA113" s="17">
        <f t="shared" si="300"/>
        <v>0</v>
      </c>
      <c r="CB113" s="17">
        <f t="shared" si="301"/>
        <v>0</v>
      </c>
      <c r="CC113" s="17">
        <f t="shared" si="302"/>
        <v>12</v>
      </c>
      <c r="CD113" s="17">
        <f t="shared" si="303"/>
        <v>2219</v>
      </c>
      <c r="CE113" s="19">
        <f t="shared" si="304"/>
        <v>184.91666666666666</v>
      </c>
    </row>
    <row r="114" spans="1:83" ht="15.75" customHeight="1" x14ac:dyDescent="0.25">
      <c r="A114" s="33"/>
      <c r="B114" s="42">
        <v>5</v>
      </c>
      <c r="C114" s="43"/>
      <c r="D114" s="39"/>
      <c r="E114" s="40"/>
      <c r="F114" s="40"/>
      <c r="G114" s="40"/>
      <c r="H114" s="40"/>
      <c r="I114" s="38">
        <f t="shared" si="280"/>
        <v>0</v>
      </c>
      <c r="J114" s="39"/>
      <c r="K114" s="40"/>
      <c r="L114" s="40"/>
      <c r="M114" s="40"/>
      <c r="N114" s="40"/>
      <c r="O114" s="38">
        <f t="shared" si="281"/>
        <v>0</v>
      </c>
      <c r="P114" s="39"/>
      <c r="Q114" s="40"/>
      <c r="R114" s="40"/>
      <c r="S114" s="40"/>
      <c r="T114" s="40"/>
      <c r="U114" s="38">
        <f t="shared" si="282"/>
        <v>0</v>
      </c>
      <c r="V114" s="39"/>
      <c r="W114" s="40"/>
      <c r="X114" s="40"/>
      <c r="Y114" s="40"/>
      <c r="Z114" s="40"/>
      <c r="AA114" s="38">
        <f t="shared" si="283"/>
        <v>0</v>
      </c>
      <c r="AB114" s="39"/>
      <c r="AC114" s="40"/>
      <c r="AD114" s="40"/>
      <c r="AE114" s="40"/>
      <c r="AF114" s="40"/>
      <c r="AG114" s="38">
        <f t="shared" si="284"/>
        <v>0</v>
      </c>
      <c r="AH114" s="39"/>
      <c r="AI114" s="40"/>
      <c r="AJ114" s="40"/>
      <c r="AK114" s="40"/>
      <c r="AL114" s="40"/>
      <c r="AM114" s="38">
        <f t="shared" si="285"/>
        <v>0</v>
      </c>
      <c r="AN114" s="39"/>
      <c r="AO114" s="40"/>
      <c r="AP114" s="40"/>
      <c r="AQ114" s="40"/>
      <c r="AR114" s="40"/>
      <c r="AS114" s="38">
        <f t="shared" si="286"/>
        <v>0</v>
      </c>
      <c r="AT114" s="39"/>
      <c r="AU114" s="40"/>
      <c r="AV114" s="40"/>
      <c r="AW114" s="40"/>
      <c r="AX114" s="40"/>
      <c r="AY114" s="38">
        <f t="shared" si="287"/>
        <v>0</v>
      </c>
      <c r="AZ114" s="39"/>
      <c r="BA114" s="40"/>
      <c r="BB114" s="40"/>
      <c r="BC114" s="40"/>
      <c r="BD114" s="40"/>
      <c r="BE114" s="38">
        <f t="shared" si="288"/>
        <v>0</v>
      </c>
      <c r="BF114" s="39"/>
      <c r="BG114" s="40"/>
      <c r="BH114" s="40"/>
      <c r="BI114" s="40"/>
      <c r="BJ114" s="40"/>
      <c r="BK114" s="38">
        <f t="shared" si="289"/>
        <v>0</v>
      </c>
      <c r="BL114" s="39"/>
      <c r="BM114" s="40"/>
      <c r="BN114" s="40"/>
      <c r="BO114" s="40"/>
      <c r="BP114" s="40"/>
      <c r="BQ114" s="38">
        <f t="shared" si="290"/>
        <v>0</v>
      </c>
      <c r="BR114" s="41">
        <f t="shared" si="291"/>
        <v>0</v>
      </c>
      <c r="BS114" s="17">
        <f t="shared" si="292"/>
        <v>0</v>
      </c>
      <c r="BT114" s="17">
        <f t="shared" si="293"/>
        <v>0</v>
      </c>
      <c r="BU114" s="17">
        <f t="shared" si="294"/>
        <v>0</v>
      </c>
      <c r="BV114" s="17">
        <f t="shared" si="295"/>
        <v>0</v>
      </c>
      <c r="BW114" s="17">
        <f t="shared" si="296"/>
        <v>0</v>
      </c>
      <c r="BX114" s="17">
        <f t="shared" si="297"/>
        <v>0</v>
      </c>
      <c r="BY114" s="17">
        <f t="shared" si="298"/>
        <v>0</v>
      </c>
      <c r="BZ114" s="17">
        <f t="shared" si="299"/>
        <v>0</v>
      </c>
      <c r="CA114" s="17">
        <f t="shared" si="300"/>
        <v>0</v>
      </c>
      <c r="CB114" s="17">
        <f t="shared" si="301"/>
        <v>0</v>
      </c>
      <c r="CC114" s="17">
        <f t="shared" si="302"/>
        <v>0</v>
      </c>
      <c r="CD114" s="17">
        <f t="shared" si="303"/>
        <v>0</v>
      </c>
      <c r="CE114" s="19" t="e">
        <f t="shared" si="304"/>
        <v>#DIV/0!</v>
      </c>
    </row>
    <row r="115" spans="1:83" ht="15.75" x14ac:dyDescent="0.25">
      <c r="A115" s="33"/>
      <c r="B115" s="42">
        <v>6</v>
      </c>
      <c r="C115" s="43"/>
      <c r="D115" s="39"/>
      <c r="E115" s="40"/>
      <c r="F115" s="40"/>
      <c r="G115" s="40"/>
      <c r="H115" s="40"/>
      <c r="I115" s="38">
        <f t="shared" si="280"/>
        <v>0</v>
      </c>
      <c r="J115" s="39"/>
      <c r="K115" s="40"/>
      <c r="L115" s="40"/>
      <c r="M115" s="40"/>
      <c r="N115" s="40"/>
      <c r="O115" s="38">
        <f t="shared" si="281"/>
        <v>0</v>
      </c>
      <c r="P115" s="39"/>
      <c r="Q115" s="40"/>
      <c r="R115" s="40"/>
      <c r="S115" s="40"/>
      <c r="T115" s="40"/>
      <c r="U115" s="38">
        <f t="shared" si="282"/>
        <v>0</v>
      </c>
      <c r="V115" s="39"/>
      <c r="W115" s="40"/>
      <c r="X115" s="40"/>
      <c r="Y115" s="40"/>
      <c r="Z115" s="40"/>
      <c r="AA115" s="38">
        <f t="shared" si="283"/>
        <v>0</v>
      </c>
      <c r="AB115" s="39"/>
      <c r="AC115" s="40"/>
      <c r="AD115" s="40"/>
      <c r="AE115" s="40"/>
      <c r="AF115" s="40"/>
      <c r="AG115" s="38">
        <f t="shared" si="284"/>
        <v>0</v>
      </c>
      <c r="AH115" s="39"/>
      <c r="AI115" s="40"/>
      <c r="AJ115" s="40"/>
      <c r="AK115" s="40"/>
      <c r="AL115" s="40"/>
      <c r="AM115" s="38">
        <f t="shared" si="285"/>
        <v>0</v>
      </c>
      <c r="AN115" s="39"/>
      <c r="AO115" s="40"/>
      <c r="AP115" s="40"/>
      <c r="AQ115" s="40"/>
      <c r="AR115" s="40"/>
      <c r="AS115" s="38">
        <f t="shared" si="286"/>
        <v>0</v>
      </c>
      <c r="AT115" s="39"/>
      <c r="AU115" s="40"/>
      <c r="AV115" s="40"/>
      <c r="AW115" s="40"/>
      <c r="AX115" s="40"/>
      <c r="AY115" s="38">
        <f t="shared" si="287"/>
        <v>0</v>
      </c>
      <c r="AZ115" s="39"/>
      <c r="BA115" s="40"/>
      <c r="BB115" s="40"/>
      <c r="BC115" s="40"/>
      <c r="BD115" s="40"/>
      <c r="BE115" s="38">
        <f t="shared" si="288"/>
        <v>0</v>
      </c>
      <c r="BF115" s="39"/>
      <c r="BG115" s="40"/>
      <c r="BH115" s="40"/>
      <c r="BI115" s="40"/>
      <c r="BJ115" s="40"/>
      <c r="BK115" s="38">
        <f t="shared" si="289"/>
        <v>0</v>
      </c>
      <c r="BL115" s="39"/>
      <c r="BM115" s="40"/>
      <c r="BN115" s="40"/>
      <c r="BO115" s="40"/>
      <c r="BP115" s="40"/>
      <c r="BQ115" s="38">
        <f t="shared" si="290"/>
        <v>0</v>
      </c>
      <c r="BR115" s="41">
        <f t="shared" si="291"/>
        <v>0</v>
      </c>
      <c r="BS115" s="17">
        <f t="shared" si="292"/>
        <v>0</v>
      </c>
      <c r="BT115" s="17">
        <f t="shared" si="293"/>
        <v>0</v>
      </c>
      <c r="BU115" s="17">
        <f t="shared" si="294"/>
        <v>0</v>
      </c>
      <c r="BV115" s="17">
        <f t="shared" si="295"/>
        <v>0</v>
      </c>
      <c r="BW115" s="17">
        <f t="shared" si="296"/>
        <v>0</v>
      </c>
      <c r="BX115" s="17">
        <f t="shared" si="297"/>
        <v>0</v>
      </c>
      <c r="BY115" s="17">
        <f t="shared" si="298"/>
        <v>0</v>
      </c>
      <c r="BZ115" s="17">
        <f t="shared" si="299"/>
        <v>0</v>
      </c>
      <c r="CA115" s="17">
        <f t="shared" si="300"/>
        <v>0</v>
      </c>
      <c r="CB115" s="17">
        <f t="shared" si="301"/>
        <v>0</v>
      </c>
      <c r="CC115" s="17">
        <f t="shared" si="302"/>
        <v>0</v>
      </c>
      <c r="CD115" s="17">
        <f t="shared" si="303"/>
        <v>0</v>
      </c>
      <c r="CE115" s="19" t="e">
        <f t="shared" si="304"/>
        <v>#DIV/0!</v>
      </c>
    </row>
    <row r="116" spans="1:83" ht="15.75" x14ac:dyDescent="0.25">
      <c r="A116" s="61"/>
      <c r="B116" s="62" t="s">
        <v>31</v>
      </c>
      <c r="C116" s="63"/>
      <c r="D116" s="64"/>
      <c r="E116" s="65"/>
      <c r="F116" s="65"/>
      <c r="G116" s="65"/>
      <c r="H116" s="65"/>
      <c r="I116" s="66">
        <f t="shared" si="280"/>
        <v>0</v>
      </c>
      <c r="J116" s="64"/>
      <c r="K116" s="65"/>
      <c r="L116" s="65"/>
      <c r="M116" s="65"/>
      <c r="N116" s="65"/>
      <c r="O116" s="66">
        <f t="shared" si="281"/>
        <v>0</v>
      </c>
      <c r="P116" s="64"/>
      <c r="Q116" s="65"/>
      <c r="R116" s="65"/>
      <c r="S116" s="65"/>
      <c r="T116" s="65"/>
      <c r="U116" s="66">
        <f t="shared" si="282"/>
        <v>0</v>
      </c>
      <c r="V116" s="64"/>
      <c r="W116" s="65"/>
      <c r="X116" s="65"/>
      <c r="Y116" s="65"/>
      <c r="Z116" s="65"/>
      <c r="AA116" s="66">
        <f t="shared" si="283"/>
        <v>0</v>
      </c>
      <c r="AB116" s="64"/>
      <c r="AC116" s="65"/>
      <c r="AD116" s="65"/>
      <c r="AE116" s="65"/>
      <c r="AF116" s="65"/>
      <c r="AG116" s="66">
        <f t="shared" si="284"/>
        <v>0</v>
      </c>
      <c r="AH116" s="64"/>
      <c r="AI116" s="65"/>
      <c r="AJ116" s="65"/>
      <c r="AK116" s="65"/>
      <c r="AL116" s="65"/>
      <c r="AM116" s="66">
        <f t="shared" si="285"/>
        <v>0</v>
      </c>
      <c r="AN116" s="64"/>
      <c r="AO116" s="65"/>
      <c r="AP116" s="65"/>
      <c r="AQ116" s="65"/>
      <c r="AR116" s="65"/>
      <c r="AS116" s="66">
        <f t="shared" si="286"/>
        <v>0</v>
      </c>
      <c r="AT116" s="64"/>
      <c r="AU116" s="65"/>
      <c r="AV116" s="65"/>
      <c r="AW116" s="65"/>
      <c r="AX116" s="65"/>
      <c r="AY116" s="66">
        <f t="shared" si="287"/>
        <v>0</v>
      </c>
      <c r="AZ116" s="64"/>
      <c r="BA116" s="65"/>
      <c r="BB116" s="65"/>
      <c r="BC116" s="65"/>
      <c r="BD116" s="65"/>
      <c r="BE116" s="66">
        <f t="shared" si="288"/>
        <v>0</v>
      </c>
      <c r="BF116" s="64"/>
      <c r="BG116" s="65"/>
      <c r="BH116" s="65"/>
      <c r="BI116" s="65"/>
      <c r="BJ116" s="65"/>
      <c r="BK116" s="66">
        <f t="shared" si="289"/>
        <v>0</v>
      </c>
      <c r="BL116" s="64"/>
      <c r="BM116" s="65"/>
      <c r="BN116" s="65"/>
      <c r="BO116" s="65"/>
      <c r="BP116" s="65"/>
      <c r="BQ116" s="66">
        <f t="shared" si="290"/>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332</v>
      </c>
      <c r="F117" s="37">
        <f>SUM(F110:F116)</f>
        <v>430</v>
      </c>
      <c r="G117" s="37">
        <f>SUM(G110:G116)</f>
        <v>441</v>
      </c>
      <c r="H117" s="37">
        <f>SUM(H110:H116)</f>
        <v>368</v>
      </c>
      <c r="I117" s="38">
        <f>SUM(I110:I116)</f>
        <v>1571</v>
      </c>
      <c r="J117" s="39"/>
      <c r="K117" s="37">
        <f>SUM(K110:K116)</f>
        <v>394</v>
      </c>
      <c r="L117" s="37">
        <f>SUM(L110:L116)</f>
        <v>395</v>
      </c>
      <c r="M117" s="37">
        <f>SUM(M110:M116)</f>
        <v>384</v>
      </c>
      <c r="N117" s="37">
        <f>SUM(N110:N116)</f>
        <v>398</v>
      </c>
      <c r="O117" s="38">
        <f>SUM(O110:O116)</f>
        <v>1571</v>
      </c>
      <c r="P117" s="39"/>
      <c r="Q117" s="37">
        <f>SUM(Q110:Q116)</f>
        <v>428</v>
      </c>
      <c r="R117" s="37">
        <f>SUM(R110:R116)</f>
        <v>400</v>
      </c>
      <c r="S117" s="37">
        <f>SUM(S110:S116)</f>
        <v>404</v>
      </c>
      <c r="T117" s="37">
        <f>SUM(T110:T116)</f>
        <v>343</v>
      </c>
      <c r="U117" s="38">
        <f>SUM(U110:U116)</f>
        <v>1575</v>
      </c>
      <c r="V117" s="39"/>
      <c r="W117" s="37">
        <f>SUM(W110:W116)</f>
        <v>347</v>
      </c>
      <c r="X117" s="37">
        <f>SUM(X110:X116)</f>
        <v>363</v>
      </c>
      <c r="Y117" s="37">
        <f>SUM(Y110:Y116)</f>
        <v>349</v>
      </c>
      <c r="Z117" s="37">
        <f>SUM(Z110:Z116)</f>
        <v>425</v>
      </c>
      <c r="AA117" s="38">
        <f>SUM(AA110:AA116)</f>
        <v>1484</v>
      </c>
      <c r="AB117" s="39"/>
      <c r="AC117" s="37">
        <f>SUM(AC110:AC116)</f>
        <v>356</v>
      </c>
      <c r="AD117" s="37">
        <f>SUM(AD110:AD116)</f>
        <v>360</v>
      </c>
      <c r="AE117" s="37">
        <f>SUM(AE110:AE116)</f>
        <v>318</v>
      </c>
      <c r="AF117" s="37">
        <f>SUM(AF110:AF116)</f>
        <v>413</v>
      </c>
      <c r="AG117" s="38">
        <f>SUM(AG110:AG116)</f>
        <v>1447</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7648</v>
      </c>
      <c r="CE117" s="17">
        <f>CD117/CC117</f>
        <v>382.4</v>
      </c>
    </row>
    <row r="118" spans="1:83" ht="15.75" customHeight="1" x14ac:dyDescent="0.25">
      <c r="A118" s="33"/>
      <c r="B118" s="34" t="s">
        <v>33</v>
      </c>
      <c r="C118" s="43"/>
      <c r="D118" s="36">
        <f>SUM(D110:D115)</f>
        <v>51</v>
      </c>
      <c r="E118" s="37">
        <f>E117+$D$118-E116</f>
        <v>383</v>
      </c>
      <c r="F118" s="37">
        <f>F117+$D$118-F116</f>
        <v>481</v>
      </c>
      <c r="G118" s="37">
        <f>G117+$D$118-G116</f>
        <v>492</v>
      </c>
      <c r="H118" s="37">
        <f>H117+$D$118-H116</f>
        <v>419</v>
      </c>
      <c r="I118" s="38">
        <f>E118+F118+G118+H118</f>
        <v>1775</v>
      </c>
      <c r="J118" s="36">
        <f>SUM(J110:J115)</f>
        <v>52</v>
      </c>
      <c r="K118" s="37">
        <f>K117+$J$118-K116</f>
        <v>446</v>
      </c>
      <c r="L118" s="37">
        <f>L117+$J$118-L116</f>
        <v>447</v>
      </c>
      <c r="M118" s="37">
        <f>M117+$J$118-M116</f>
        <v>436</v>
      </c>
      <c r="N118" s="37">
        <f>N117+$J$118-N116</f>
        <v>450</v>
      </c>
      <c r="O118" s="38">
        <f>K118+L118+M118+N118</f>
        <v>1779</v>
      </c>
      <c r="P118" s="36">
        <f>SUM(P110:P115)</f>
        <v>42</v>
      </c>
      <c r="Q118" s="37">
        <f>Q117+$P$118-Q116</f>
        <v>470</v>
      </c>
      <c r="R118" s="37">
        <f>R117+$P$118-R116</f>
        <v>442</v>
      </c>
      <c r="S118" s="37">
        <f>S117+$P$118-S116</f>
        <v>446</v>
      </c>
      <c r="T118" s="37">
        <f>T117+$P$118-T116</f>
        <v>385</v>
      </c>
      <c r="U118" s="38">
        <f>Q118+R118+S118+T118</f>
        <v>1743</v>
      </c>
      <c r="V118" s="36">
        <f>SUM(V110:V115)</f>
        <v>50</v>
      </c>
      <c r="W118" s="37">
        <f>W117+$V$118-W116</f>
        <v>397</v>
      </c>
      <c r="X118" s="37">
        <f>X117+$V$118-X116</f>
        <v>413</v>
      </c>
      <c r="Y118" s="37">
        <f>Y117+$V$118-Y116</f>
        <v>399</v>
      </c>
      <c r="Z118" s="37">
        <f>Z117+$V$118-Z116</f>
        <v>475</v>
      </c>
      <c r="AA118" s="38">
        <f>W118+X118+Y118+Z118</f>
        <v>1684</v>
      </c>
      <c r="AB118" s="36">
        <f>SUM(AB110:AB115)</f>
        <v>38</v>
      </c>
      <c r="AC118" s="37">
        <f>AC117+$AB$118-AC116</f>
        <v>394</v>
      </c>
      <c r="AD118" s="37">
        <f>AD117+$AB$118-AD116</f>
        <v>398</v>
      </c>
      <c r="AE118" s="37">
        <f>AE117+$AB$118-AE116</f>
        <v>356</v>
      </c>
      <c r="AF118" s="37">
        <f>AF117+$AB$118-AF116</f>
        <v>451</v>
      </c>
      <c r="AG118" s="38">
        <f>AC118+AD118+AE118+AF118</f>
        <v>1599</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8580</v>
      </c>
      <c r="CE118" s="17">
        <f>CD118/CC118</f>
        <v>429</v>
      </c>
    </row>
    <row r="119" spans="1:83" ht="15.75" customHeight="1" x14ac:dyDescent="0.25">
      <c r="A119" s="33"/>
      <c r="B119" s="34" t="s">
        <v>34</v>
      </c>
      <c r="C119" s="43"/>
      <c r="D119" s="39"/>
      <c r="E119" s="37">
        <f t="shared" ref="E119:I120" si="305">IF($D$118&gt;0,IF(E117=E130,0.5,IF(E117&gt;E130,1,0)),0)</f>
        <v>1</v>
      </c>
      <c r="F119" s="37">
        <f t="shared" si="305"/>
        <v>1</v>
      </c>
      <c r="G119" s="37">
        <f t="shared" si="305"/>
        <v>1</v>
      </c>
      <c r="H119" s="37">
        <f t="shared" si="305"/>
        <v>1</v>
      </c>
      <c r="I119" s="38">
        <f t="shared" si="305"/>
        <v>1</v>
      </c>
      <c r="J119" s="39"/>
      <c r="K119" s="37">
        <f t="shared" ref="K119:O120" si="306">IF($J$118&gt;0,IF(K117=K143,0.5,IF(K117&gt;K143,1,0)),0)</f>
        <v>0</v>
      </c>
      <c r="L119" s="37">
        <f t="shared" si="306"/>
        <v>1</v>
      </c>
      <c r="M119" s="37">
        <f t="shared" si="306"/>
        <v>1</v>
      </c>
      <c r="N119" s="37">
        <f t="shared" si="306"/>
        <v>1</v>
      </c>
      <c r="O119" s="38">
        <f t="shared" si="306"/>
        <v>1</v>
      </c>
      <c r="P119" s="39"/>
      <c r="Q119" s="37">
        <f t="shared" ref="Q119:U120" si="307">IF($P$118&gt;0,IF(Q117=Q36,0.5,IF(Q117&gt;Q36,1,0)),0)</f>
        <v>1</v>
      </c>
      <c r="R119" s="37">
        <f t="shared" si="307"/>
        <v>1</v>
      </c>
      <c r="S119" s="37">
        <f t="shared" si="307"/>
        <v>1</v>
      </c>
      <c r="T119" s="37">
        <f t="shared" si="307"/>
        <v>1</v>
      </c>
      <c r="U119" s="38">
        <f t="shared" si="307"/>
        <v>1</v>
      </c>
      <c r="V119" s="39"/>
      <c r="W119" s="37">
        <f t="shared" ref="W119:AA120" si="308">IF($V$118&gt;0,IF(W117=W23,0.5,IF(W117&gt;W23,1,0)),0)</f>
        <v>0.5</v>
      </c>
      <c r="X119" s="37">
        <f t="shared" si="308"/>
        <v>1</v>
      </c>
      <c r="Y119" s="37">
        <f t="shared" si="308"/>
        <v>1</v>
      </c>
      <c r="Z119" s="37">
        <f t="shared" si="308"/>
        <v>1</v>
      </c>
      <c r="AA119" s="38">
        <f t="shared" si="308"/>
        <v>1</v>
      </c>
      <c r="AB119" s="39"/>
      <c r="AC119" s="37">
        <f t="shared" ref="AC119:AG120" si="309">IF($AB$118&gt;0,IF(AC117=AC91,0.5,IF(AC117&gt;AC91,1,0)),0)</f>
        <v>1</v>
      </c>
      <c r="AD119" s="37">
        <f t="shared" si="309"/>
        <v>1</v>
      </c>
      <c r="AE119" s="37">
        <f t="shared" si="309"/>
        <v>0</v>
      </c>
      <c r="AF119" s="37">
        <f t="shared" si="309"/>
        <v>1</v>
      </c>
      <c r="AG119" s="38">
        <f t="shared" si="309"/>
        <v>1</v>
      </c>
      <c r="AH119" s="39"/>
      <c r="AI119" s="37">
        <f t="shared" ref="AI119:AM120" si="310">IF($AH$118&gt;0,IF(AI117=AI65,0.5,IF(AI117&gt;AI65,1,0)),0)</f>
        <v>0</v>
      </c>
      <c r="AJ119" s="37">
        <f t="shared" si="310"/>
        <v>0</v>
      </c>
      <c r="AK119" s="37">
        <f t="shared" si="310"/>
        <v>0</v>
      </c>
      <c r="AL119" s="37">
        <f t="shared" si="310"/>
        <v>0</v>
      </c>
      <c r="AM119" s="38">
        <f t="shared" si="310"/>
        <v>0</v>
      </c>
      <c r="AN119" s="39"/>
      <c r="AO119" s="37">
        <f t="shared" ref="AO119:AS120" si="311">IF($AN$118&gt;0,IF(AO117=AO10,0.5,IF(AO117&gt;AO10,1,0)),0)</f>
        <v>0</v>
      </c>
      <c r="AP119" s="37">
        <f t="shared" si="311"/>
        <v>0</v>
      </c>
      <c r="AQ119" s="37">
        <f t="shared" si="311"/>
        <v>0</v>
      </c>
      <c r="AR119" s="37">
        <f t="shared" si="311"/>
        <v>0</v>
      </c>
      <c r="AS119" s="38">
        <f t="shared" si="311"/>
        <v>0</v>
      </c>
      <c r="AT119" s="39"/>
      <c r="AU119" s="37">
        <f>IF($AT$118&gt;0,IF(AU117=AU162,0.5,IF(AU117&gt;AU162,1,0)),0)</f>
        <v>0</v>
      </c>
      <c r="AV119" s="37">
        <f>IF($AT$118&gt;0,IF(AV117=AV162,0.5,IF(AV117&gt;AV162,1,0)),0)</f>
        <v>0</v>
      </c>
      <c r="AW119" s="37">
        <f>IF($AT$118&gt;0,IF(AW117=AW162,0.5,IF(AW117&gt;AW162,1,0)),0)</f>
        <v>0</v>
      </c>
      <c r="AX119" s="37">
        <f>IF($AT$118&gt;0,IF(AX117=AX162,0.5,IF(AX117&gt;AX162,1,0)),0)</f>
        <v>0</v>
      </c>
      <c r="AY119" s="38">
        <f>IF($AT$118&gt;0,IF(AY117=AY162,0.5,IF(AY117&gt;AY162,1,0)),0)</f>
        <v>0</v>
      </c>
      <c r="AZ119" s="39"/>
      <c r="BA119" s="37">
        <f t="shared" ref="BA119:BE120" si="312">IF($AZ$118&gt;0,IF(BA117=BA52,0.5,IF(BA117&gt;BA52,1,0)),0)</f>
        <v>0</v>
      </c>
      <c r="BB119" s="37">
        <f t="shared" si="312"/>
        <v>0</v>
      </c>
      <c r="BC119" s="37">
        <f t="shared" si="312"/>
        <v>0</v>
      </c>
      <c r="BD119" s="37">
        <f t="shared" si="312"/>
        <v>0</v>
      </c>
      <c r="BE119" s="38">
        <f t="shared" si="312"/>
        <v>0</v>
      </c>
      <c r="BF119" s="39"/>
      <c r="BG119" s="37">
        <f t="shared" ref="BG119:BK120" si="313">IF($BF$118&gt;0,IF(BG117=BG104,0.5,IF(BG117&gt;BG104,1,0)),0)</f>
        <v>0</v>
      </c>
      <c r="BH119" s="37">
        <f t="shared" si="313"/>
        <v>0</v>
      </c>
      <c r="BI119" s="37">
        <f t="shared" si="313"/>
        <v>0</v>
      </c>
      <c r="BJ119" s="37">
        <f t="shared" si="313"/>
        <v>0</v>
      </c>
      <c r="BK119" s="38">
        <f t="shared" si="313"/>
        <v>0</v>
      </c>
      <c r="BL119" s="39"/>
      <c r="BM119" s="37">
        <f t="shared" ref="BM119:BQ120" si="314">IF($BL$118&gt;0,IF(BM117=BM78,0.5,IF(BM117&gt;BM78,1,0)),0)</f>
        <v>0</v>
      </c>
      <c r="BN119" s="37">
        <f t="shared" si="314"/>
        <v>0</v>
      </c>
      <c r="BO119" s="37">
        <f t="shared" si="314"/>
        <v>0</v>
      </c>
      <c r="BP119" s="37">
        <f t="shared" si="314"/>
        <v>0</v>
      </c>
      <c r="BQ119" s="38">
        <f t="shared" si="314"/>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05"/>
        <v>0</v>
      </c>
      <c r="F120" s="37">
        <f t="shared" si="305"/>
        <v>1</v>
      </c>
      <c r="G120" s="37">
        <f t="shared" si="305"/>
        <v>1</v>
      </c>
      <c r="H120" s="37">
        <f t="shared" si="305"/>
        <v>1</v>
      </c>
      <c r="I120" s="38">
        <f t="shared" si="305"/>
        <v>1</v>
      </c>
      <c r="J120" s="39"/>
      <c r="K120" s="37">
        <f t="shared" si="306"/>
        <v>0</v>
      </c>
      <c r="L120" s="37">
        <f t="shared" si="306"/>
        <v>1</v>
      </c>
      <c r="M120" s="37">
        <f t="shared" si="306"/>
        <v>1</v>
      </c>
      <c r="N120" s="37">
        <f t="shared" si="306"/>
        <v>1</v>
      </c>
      <c r="O120" s="38">
        <f t="shared" si="306"/>
        <v>1</v>
      </c>
      <c r="P120" s="39"/>
      <c r="Q120" s="37">
        <f t="shared" si="307"/>
        <v>1</v>
      </c>
      <c r="R120" s="37">
        <f t="shared" si="307"/>
        <v>1</v>
      </c>
      <c r="S120" s="37">
        <f t="shared" si="307"/>
        <v>1</v>
      </c>
      <c r="T120" s="37">
        <f t="shared" si="307"/>
        <v>1</v>
      </c>
      <c r="U120" s="38">
        <f t="shared" si="307"/>
        <v>1</v>
      </c>
      <c r="V120" s="39"/>
      <c r="W120" s="37">
        <f t="shared" si="308"/>
        <v>0</v>
      </c>
      <c r="X120" s="37">
        <f t="shared" si="308"/>
        <v>1</v>
      </c>
      <c r="Y120" s="37">
        <f t="shared" si="308"/>
        <v>1</v>
      </c>
      <c r="Z120" s="37">
        <f t="shared" si="308"/>
        <v>0</v>
      </c>
      <c r="AA120" s="38">
        <f t="shared" si="308"/>
        <v>0</v>
      </c>
      <c r="AB120" s="39"/>
      <c r="AC120" s="37">
        <f t="shared" si="309"/>
        <v>1</v>
      </c>
      <c r="AD120" s="37">
        <f t="shared" si="309"/>
        <v>1</v>
      </c>
      <c r="AE120" s="37">
        <f t="shared" si="309"/>
        <v>0</v>
      </c>
      <c r="AF120" s="37">
        <f t="shared" si="309"/>
        <v>1</v>
      </c>
      <c r="AG120" s="38">
        <f t="shared" si="309"/>
        <v>1</v>
      </c>
      <c r="AH120" s="39"/>
      <c r="AI120" s="37">
        <f t="shared" si="310"/>
        <v>0</v>
      </c>
      <c r="AJ120" s="37">
        <f t="shared" si="310"/>
        <v>0</v>
      </c>
      <c r="AK120" s="37">
        <f t="shared" si="310"/>
        <v>0</v>
      </c>
      <c r="AL120" s="37">
        <f t="shared" si="310"/>
        <v>0</v>
      </c>
      <c r="AM120" s="38">
        <f t="shared" si="310"/>
        <v>0</v>
      </c>
      <c r="AN120" s="39"/>
      <c r="AO120" s="37">
        <f t="shared" si="311"/>
        <v>0</v>
      </c>
      <c r="AP120" s="37">
        <f t="shared" si="311"/>
        <v>0</v>
      </c>
      <c r="AQ120" s="37">
        <f t="shared" si="311"/>
        <v>0</v>
      </c>
      <c r="AR120" s="37">
        <f t="shared" si="311"/>
        <v>0</v>
      </c>
      <c r="AS120" s="38">
        <f t="shared" si="311"/>
        <v>0</v>
      </c>
      <c r="AT120" s="39"/>
      <c r="AU120" s="37">
        <f>IF($AT$118&gt;0,IF(AU118=AU163,0.5,IF(AU118&gt;AU163,1,0)),0)</f>
        <v>0</v>
      </c>
      <c r="AV120" s="37">
        <f>IF($AT$118&gt;0,IF(AV118=AV163,0.5,IF(AV118&gt;AV163,1,0)),0)</f>
        <v>0</v>
      </c>
      <c r="AW120" s="37">
        <f>IF($AT$118&gt;0,IF(AW118=AW163,0.5,IF(AW118&gt;AW163,1,0)),0)</f>
        <v>0</v>
      </c>
      <c r="AX120" s="37">
        <f>IF($AT$118&gt;0,IF(AX118=AX163,0.5,IF(AX118&gt;AX163,1,0)),0)</f>
        <v>0</v>
      </c>
      <c r="AY120" s="38">
        <f>IF($AT$118&gt;0,IF(AY118=AY163,0.5,IF(AY118&gt;AY163,1,0)),0)</f>
        <v>0</v>
      </c>
      <c r="AZ120" s="39"/>
      <c r="BA120" s="37">
        <f t="shared" si="312"/>
        <v>0</v>
      </c>
      <c r="BB120" s="37">
        <f t="shared" si="312"/>
        <v>0</v>
      </c>
      <c r="BC120" s="37">
        <f t="shared" si="312"/>
        <v>0</v>
      </c>
      <c r="BD120" s="37">
        <f t="shared" si="312"/>
        <v>0</v>
      </c>
      <c r="BE120" s="38">
        <f t="shared" si="312"/>
        <v>0</v>
      </c>
      <c r="BF120" s="39"/>
      <c r="BG120" s="37">
        <f t="shared" si="313"/>
        <v>0</v>
      </c>
      <c r="BH120" s="37">
        <f t="shared" si="313"/>
        <v>0</v>
      </c>
      <c r="BI120" s="37">
        <f t="shared" si="313"/>
        <v>0</v>
      </c>
      <c r="BJ120" s="37">
        <f t="shared" si="313"/>
        <v>0</v>
      </c>
      <c r="BK120" s="38">
        <f t="shared" si="313"/>
        <v>0</v>
      </c>
      <c r="BL120" s="39"/>
      <c r="BM120" s="37">
        <f t="shared" si="314"/>
        <v>0</v>
      </c>
      <c r="BN120" s="37">
        <f t="shared" si="314"/>
        <v>0</v>
      </c>
      <c r="BO120" s="37">
        <f t="shared" si="314"/>
        <v>0</v>
      </c>
      <c r="BP120" s="37">
        <f t="shared" si="314"/>
        <v>0</v>
      </c>
      <c r="BQ120" s="38">
        <f t="shared" si="314"/>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9</v>
      </c>
      <c r="J121" s="56"/>
      <c r="K121" s="57"/>
      <c r="L121" s="57"/>
      <c r="M121" s="57"/>
      <c r="N121" s="57"/>
      <c r="O121" s="58">
        <f>SUM(K119+L119+M119+N119+O119+K120+L120+M120+N120+O120)</f>
        <v>8</v>
      </c>
      <c r="P121" s="56"/>
      <c r="Q121" s="57"/>
      <c r="R121" s="57"/>
      <c r="S121" s="57"/>
      <c r="T121" s="57"/>
      <c r="U121" s="58">
        <f>SUM(Q119+R119+S119+T119+U119+Q120+R120+S120+T120+U120)</f>
        <v>10</v>
      </c>
      <c r="V121" s="56"/>
      <c r="W121" s="57"/>
      <c r="X121" s="57"/>
      <c r="Y121" s="57"/>
      <c r="Z121" s="57"/>
      <c r="AA121" s="58">
        <f>SUM(W119+X119+Y119+Z119+AA119+W120+X120+Y120+Z120+AA120)</f>
        <v>6.5</v>
      </c>
      <c r="AB121" s="56"/>
      <c r="AC121" s="57"/>
      <c r="AD121" s="57"/>
      <c r="AE121" s="57"/>
      <c r="AF121" s="57"/>
      <c r="AG121" s="58">
        <f>SUM(AC119+AD119+AE119+AF119+AG119+AC120+AD120+AE120+AF120+AG120)</f>
        <v>8</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1" t="s">
        <v>90</v>
      </c>
      <c r="C122" s="110"/>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91</v>
      </c>
      <c r="C123" s="103" t="s">
        <v>49</v>
      </c>
      <c r="D123" s="36">
        <v>34</v>
      </c>
      <c r="E123" s="37">
        <v>126</v>
      </c>
      <c r="F123" s="37">
        <v>200</v>
      </c>
      <c r="G123" s="37">
        <v>169</v>
      </c>
      <c r="H123" s="37">
        <v>176</v>
      </c>
      <c r="I123" s="38">
        <f t="shared" ref="I123:I129" si="315">SUM(E123:H123)</f>
        <v>671</v>
      </c>
      <c r="J123" s="39">
        <v>34</v>
      </c>
      <c r="K123" s="40">
        <v>159</v>
      </c>
      <c r="L123" s="40">
        <v>145</v>
      </c>
      <c r="M123" s="40">
        <v>175</v>
      </c>
      <c r="N123" s="40">
        <v>121</v>
      </c>
      <c r="O123" s="38">
        <f t="shared" ref="O123:O129" si="316">SUM(K123:N123)</f>
        <v>600</v>
      </c>
      <c r="P123" s="39">
        <v>35</v>
      </c>
      <c r="Q123" s="40">
        <v>139</v>
      </c>
      <c r="R123" s="40">
        <v>188</v>
      </c>
      <c r="S123" s="40">
        <v>159</v>
      </c>
      <c r="T123" s="40">
        <v>145</v>
      </c>
      <c r="U123" s="38">
        <f t="shared" ref="U123:U129" si="317">SUM(Q123:T123)</f>
        <v>631</v>
      </c>
      <c r="V123" s="39">
        <v>35</v>
      </c>
      <c r="W123" s="40">
        <v>135</v>
      </c>
      <c r="X123" s="40">
        <v>143</v>
      </c>
      <c r="Y123" s="40">
        <v>169</v>
      </c>
      <c r="Z123" s="40">
        <v>209</v>
      </c>
      <c r="AA123" s="38">
        <f t="shared" ref="AA123:AA129" si="318">SUM(W123:Z123)</f>
        <v>656</v>
      </c>
      <c r="AB123" s="39">
        <v>36</v>
      </c>
      <c r="AC123" s="40">
        <v>193</v>
      </c>
      <c r="AD123" s="40">
        <v>165</v>
      </c>
      <c r="AE123" s="40">
        <v>186</v>
      </c>
      <c r="AF123" s="40">
        <v>110</v>
      </c>
      <c r="AG123" s="38">
        <f t="shared" ref="AG123:AG129" si="319">SUM(AC123:AF123)</f>
        <v>654</v>
      </c>
      <c r="AH123" s="39"/>
      <c r="AI123" s="40"/>
      <c r="AJ123" s="40"/>
      <c r="AK123" s="40"/>
      <c r="AL123" s="40"/>
      <c r="AM123" s="38">
        <f t="shared" ref="AM123:AM129" si="320">SUM(AI123:AL123)</f>
        <v>0</v>
      </c>
      <c r="AN123" s="39"/>
      <c r="AO123" s="40"/>
      <c r="AP123" s="40"/>
      <c r="AQ123" s="40"/>
      <c r="AR123" s="40"/>
      <c r="AS123" s="38">
        <f t="shared" ref="AS123:AS129" si="321">SUM(AO123:AR123)</f>
        <v>0</v>
      </c>
      <c r="AT123" s="39"/>
      <c r="AU123" s="40"/>
      <c r="AV123" s="40"/>
      <c r="AW123" s="40"/>
      <c r="AX123" s="40"/>
      <c r="AY123" s="38">
        <f t="shared" ref="AY123:AY129" si="322">SUM(AU123:AX123)</f>
        <v>0</v>
      </c>
      <c r="AZ123" s="39"/>
      <c r="BA123" s="40"/>
      <c r="BB123" s="40"/>
      <c r="BC123" s="40"/>
      <c r="BD123" s="40"/>
      <c r="BE123" s="38">
        <f t="shared" ref="BE123:BE129" si="323">SUM(BA123:BD123)</f>
        <v>0</v>
      </c>
      <c r="BF123" s="39"/>
      <c r="BG123" s="40"/>
      <c r="BH123" s="40"/>
      <c r="BI123" s="40"/>
      <c r="BJ123" s="40"/>
      <c r="BK123" s="38">
        <f t="shared" ref="BK123:BK129" si="324">SUM(BG123:BJ123)</f>
        <v>0</v>
      </c>
      <c r="BL123" s="39"/>
      <c r="BM123" s="40"/>
      <c r="BN123" s="40"/>
      <c r="BO123" s="40"/>
      <c r="BP123" s="40"/>
      <c r="BQ123" s="38">
        <f t="shared" ref="BQ123:BQ129" si="325">SUM(BM123:BP123)</f>
        <v>0</v>
      </c>
      <c r="BR123" s="41">
        <f t="shared" ref="BR123:BR128" si="326">SUM((IF(E123&gt;0,1,0)+(IF(F123&gt;0,1,0)+(IF(G123&gt;0,1,0)+(IF(H123&gt;0,1,0))))))</f>
        <v>4</v>
      </c>
      <c r="BS123" s="17">
        <f t="shared" ref="BS123:BS128" si="327">SUM((IF(K123&gt;0,1,0)+(IF(L123&gt;0,1,0)+(IF(M123&gt;0,1,0)+(IF(N123&gt;0,1,0))))))</f>
        <v>4</v>
      </c>
      <c r="BT123" s="17">
        <f t="shared" ref="BT123:BT128" si="328">SUM((IF(Q123&gt;0,1,0)+(IF(R123&gt;0,1,0)+(IF(S123&gt;0,1,0)+(IF(T123&gt;0,1,0))))))</f>
        <v>4</v>
      </c>
      <c r="BU123" s="17">
        <f t="shared" ref="BU123:BU128" si="329">SUM((IF(W123&gt;0,1,0)+(IF(X123&gt;0,1,0)+(IF(Y123&gt;0,1,0)+(IF(Z123&gt;0,1,0))))))</f>
        <v>4</v>
      </c>
      <c r="BV123" s="17">
        <f t="shared" ref="BV123:BV128" si="330">SUM((IF(AC123&gt;0,1,0)+(IF(AD123&gt;0,1,0)+(IF(AE123&gt;0,1,0)+(IF(AF123&gt;0,1,0))))))</f>
        <v>4</v>
      </c>
      <c r="BW123" s="17">
        <f t="shared" ref="BW123:BW128" si="331">SUM((IF(AI123&gt;0,1,0)+(IF(AJ123&gt;0,1,0)+(IF(AK123&gt;0,1,0)+(IF(AL123&gt;0,1,0))))))</f>
        <v>0</v>
      </c>
      <c r="BX123" s="17">
        <f t="shared" ref="BX123:BX128" si="332">SUM((IF(AO123&gt;0,1,0)+(IF(AP123&gt;0,1,0)+(IF(AQ123&gt;0,1,0)+(IF(AR123&gt;0,1,0))))))</f>
        <v>0</v>
      </c>
      <c r="BY123" s="17">
        <f t="shared" ref="BY123:BY128" si="333">SUM((IF(AU123&gt;0,1,0)+(IF(AV123&gt;0,1,0)+(IF(AW123&gt;0,1,0)+(IF(AX123&gt;0,1,0))))))</f>
        <v>0</v>
      </c>
      <c r="BZ123" s="17">
        <f t="shared" ref="BZ123:BZ128" si="334">SUM((IF(BA123&gt;0,1,0)+(IF(BB123&gt;0,1,0)+(IF(BC123&gt;0,1,0)+(IF(BD123&gt;0,1,0))))))</f>
        <v>0</v>
      </c>
      <c r="CA123" s="17">
        <f t="shared" ref="CA123:CA128" si="335">SUM((IF(BG123&gt;0,1,0)+(IF(BH123&gt;0,1,0)+(IF(BI123&gt;0,1,0)+(IF(BJ123&gt;0,1,0))))))</f>
        <v>0</v>
      </c>
      <c r="CB123" s="17">
        <f t="shared" ref="CB123:CB128" si="336">SUM((IF(BM123&gt;0,1,0)+(IF(BN123&gt;0,1,0)+(IF(BO123&gt;0,1,0)+(IF(BP123&gt;0,1,0))))))</f>
        <v>0</v>
      </c>
      <c r="CC123" s="17">
        <f t="shared" ref="CC123:CC128" si="337">SUM(BR123:CB123)</f>
        <v>20</v>
      </c>
      <c r="CD123" s="17">
        <f t="shared" ref="CD123:CD128" si="338">I123+O123+U123+AA123+AG123+AM123+AS123+AY123+BE123+BK123+BQ123</f>
        <v>3212</v>
      </c>
      <c r="CE123" s="17">
        <f t="shared" ref="CE123:CE128" si="339">CD123/CC123</f>
        <v>160.6</v>
      </c>
    </row>
    <row r="124" spans="1:83" ht="15.75" customHeight="1" x14ac:dyDescent="0.25">
      <c r="A124" s="33"/>
      <c r="B124" s="102" t="s">
        <v>38</v>
      </c>
      <c r="C124" s="103" t="s">
        <v>39</v>
      </c>
      <c r="D124" s="36">
        <v>40</v>
      </c>
      <c r="E124" s="37">
        <v>190</v>
      </c>
      <c r="F124" s="37">
        <v>162</v>
      </c>
      <c r="G124" s="37">
        <v>171</v>
      </c>
      <c r="H124" s="37">
        <v>167</v>
      </c>
      <c r="I124" s="38">
        <f t="shared" si="315"/>
        <v>690</v>
      </c>
      <c r="J124" s="39">
        <v>39</v>
      </c>
      <c r="K124" s="40">
        <v>160</v>
      </c>
      <c r="L124" s="40">
        <v>166</v>
      </c>
      <c r="M124" s="40">
        <v>182</v>
      </c>
      <c r="N124" s="40">
        <v>159</v>
      </c>
      <c r="O124" s="38">
        <f t="shared" si="316"/>
        <v>667</v>
      </c>
      <c r="P124" s="39">
        <v>39</v>
      </c>
      <c r="Q124" s="40">
        <v>169</v>
      </c>
      <c r="R124" s="40">
        <v>171</v>
      </c>
      <c r="S124" s="40">
        <v>127</v>
      </c>
      <c r="T124" s="40">
        <v>164</v>
      </c>
      <c r="U124" s="38">
        <f t="shared" si="317"/>
        <v>631</v>
      </c>
      <c r="V124" s="39">
        <v>39</v>
      </c>
      <c r="W124" s="40">
        <v>182</v>
      </c>
      <c r="X124" s="40">
        <v>147</v>
      </c>
      <c r="Y124" s="40">
        <v>161</v>
      </c>
      <c r="Z124" s="40">
        <v>159</v>
      </c>
      <c r="AA124" s="38">
        <f t="shared" si="318"/>
        <v>649</v>
      </c>
      <c r="AB124" s="39"/>
      <c r="AC124" s="40"/>
      <c r="AD124" s="40"/>
      <c r="AE124" s="40"/>
      <c r="AF124" s="40"/>
      <c r="AG124" s="38">
        <f t="shared" si="319"/>
        <v>0</v>
      </c>
      <c r="AH124" s="39"/>
      <c r="AI124" s="40"/>
      <c r="AJ124" s="40"/>
      <c r="AK124" s="40"/>
      <c r="AL124" s="40"/>
      <c r="AM124" s="38">
        <f t="shared" si="320"/>
        <v>0</v>
      </c>
      <c r="AN124" s="39"/>
      <c r="AO124" s="40"/>
      <c r="AP124" s="40"/>
      <c r="AQ124" s="40"/>
      <c r="AR124" s="40"/>
      <c r="AS124" s="38">
        <f t="shared" si="321"/>
        <v>0</v>
      </c>
      <c r="AT124" s="39"/>
      <c r="AU124" s="40"/>
      <c r="AV124" s="40"/>
      <c r="AW124" s="40"/>
      <c r="AX124" s="40"/>
      <c r="AY124" s="38">
        <f t="shared" si="322"/>
        <v>0</v>
      </c>
      <c r="AZ124" s="39"/>
      <c r="BA124" s="40"/>
      <c r="BB124" s="40"/>
      <c r="BC124" s="40"/>
      <c r="BD124" s="40"/>
      <c r="BE124" s="38">
        <f t="shared" si="323"/>
        <v>0</v>
      </c>
      <c r="BF124" s="39"/>
      <c r="BG124" s="40"/>
      <c r="BH124" s="40"/>
      <c r="BI124" s="40"/>
      <c r="BJ124" s="40"/>
      <c r="BK124" s="38">
        <f t="shared" si="324"/>
        <v>0</v>
      </c>
      <c r="BL124" s="39"/>
      <c r="BM124" s="40"/>
      <c r="BN124" s="40"/>
      <c r="BO124" s="40"/>
      <c r="BP124" s="40"/>
      <c r="BQ124" s="38">
        <f t="shared" si="325"/>
        <v>0</v>
      </c>
      <c r="BR124" s="41">
        <f t="shared" si="326"/>
        <v>4</v>
      </c>
      <c r="BS124" s="17">
        <f t="shared" si="327"/>
        <v>4</v>
      </c>
      <c r="BT124" s="17">
        <f t="shared" si="328"/>
        <v>4</v>
      </c>
      <c r="BU124" s="17">
        <f t="shared" si="329"/>
        <v>4</v>
      </c>
      <c r="BV124" s="17">
        <f t="shared" si="330"/>
        <v>0</v>
      </c>
      <c r="BW124" s="17">
        <f t="shared" si="331"/>
        <v>0</v>
      </c>
      <c r="BX124" s="17">
        <f t="shared" si="332"/>
        <v>0</v>
      </c>
      <c r="BY124" s="17">
        <f t="shared" si="333"/>
        <v>0</v>
      </c>
      <c r="BZ124" s="17">
        <f t="shared" si="334"/>
        <v>0</v>
      </c>
      <c r="CA124" s="17">
        <f t="shared" si="335"/>
        <v>0</v>
      </c>
      <c r="CB124" s="17">
        <f t="shared" si="336"/>
        <v>0</v>
      </c>
      <c r="CC124" s="17">
        <f t="shared" si="337"/>
        <v>16</v>
      </c>
      <c r="CD124" s="17">
        <f t="shared" si="338"/>
        <v>2637</v>
      </c>
      <c r="CE124" s="17">
        <f t="shared" si="339"/>
        <v>164.8125</v>
      </c>
    </row>
    <row r="125" spans="1:83" ht="15.75" customHeight="1" x14ac:dyDescent="0.25">
      <c r="A125" s="33"/>
      <c r="B125" s="42" t="s">
        <v>112</v>
      </c>
      <c r="C125" s="43" t="s">
        <v>113</v>
      </c>
      <c r="D125" s="39"/>
      <c r="E125" s="40"/>
      <c r="F125" s="40"/>
      <c r="G125" s="40"/>
      <c r="H125" s="40"/>
      <c r="I125" s="38">
        <f t="shared" si="315"/>
        <v>0</v>
      </c>
      <c r="J125" s="39"/>
      <c r="K125" s="40"/>
      <c r="L125" s="40"/>
      <c r="M125" s="40"/>
      <c r="N125" s="40"/>
      <c r="O125" s="38">
        <f t="shared" si="316"/>
        <v>0</v>
      </c>
      <c r="P125" s="39"/>
      <c r="Q125" s="40"/>
      <c r="R125" s="40"/>
      <c r="S125" s="40"/>
      <c r="T125" s="40"/>
      <c r="U125" s="38">
        <f t="shared" si="317"/>
        <v>0</v>
      </c>
      <c r="V125" s="39"/>
      <c r="W125" s="40"/>
      <c r="X125" s="40"/>
      <c r="Y125" s="40"/>
      <c r="Z125" s="40"/>
      <c r="AA125" s="38">
        <f t="shared" si="318"/>
        <v>0</v>
      </c>
      <c r="AB125" s="39"/>
      <c r="AC125" s="40"/>
      <c r="AD125" s="40"/>
      <c r="AE125" s="40"/>
      <c r="AF125" s="40"/>
      <c r="AG125" s="38">
        <f t="shared" si="319"/>
        <v>0</v>
      </c>
      <c r="AH125" s="39"/>
      <c r="AI125" s="40"/>
      <c r="AJ125" s="40"/>
      <c r="AK125" s="40"/>
      <c r="AL125" s="40"/>
      <c r="AM125" s="38">
        <f t="shared" si="320"/>
        <v>0</v>
      </c>
      <c r="AN125" s="39"/>
      <c r="AO125" s="40"/>
      <c r="AP125" s="40"/>
      <c r="AQ125" s="40"/>
      <c r="AR125" s="40"/>
      <c r="AS125" s="38">
        <f t="shared" si="321"/>
        <v>0</v>
      </c>
      <c r="AT125" s="39"/>
      <c r="AU125" s="40"/>
      <c r="AV125" s="40"/>
      <c r="AW125" s="40"/>
      <c r="AX125" s="40"/>
      <c r="AY125" s="38">
        <f t="shared" si="322"/>
        <v>0</v>
      </c>
      <c r="AZ125" s="39"/>
      <c r="BA125" s="40"/>
      <c r="BB125" s="40"/>
      <c r="BC125" s="40"/>
      <c r="BD125" s="40"/>
      <c r="BE125" s="38">
        <f t="shared" si="323"/>
        <v>0</v>
      </c>
      <c r="BF125" s="39"/>
      <c r="BG125" s="40"/>
      <c r="BH125" s="40"/>
      <c r="BI125" s="40"/>
      <c r="BJ125" s="40"/>
      <c r="BK125" s="38">
        <f t="shared" si="324"/>
        <v>0</v>
      </c>
      <c r="BL125" s="39"/>
      <c r="BM125" s="40"/>
      <c r="BN125" s="40"/>
      <c r="BO125" s="40"/>
      <c r="BP125" s="40"/>
      <c r="BQ125" s="38">
        <f t="shared" si="325"/>
        <v>0</v>
      </c>
      <c r="BR125" s="41">
        <f t="shared" si="326"/>
        <v>0</v>
      </c>
      <c r="BS125" s="17">
        <f t="shared" si="327"/>
        <v>0</v>
      </c>
      <c r="BT125" s="17">
        <f t="shared" si="328"/>
        <v>0</v>
      </c>
      <c r="BU125" s="17">
        <f t="shared" si="329"/>
        <v>0</v>
      </c>
      <c r="BV125" s="17">
        <f t="shared" si="330"/>
        <v>0</v>
      </c>
      <c r="BW125" s="17">
        <f t="shared" si="331"/>
        <v>0</v>
      </c>
      <c r="BX125" s="17">
        <f t="shared" si="332"/>
        <v>0</v>
      </c>
      <c r="BY125" s="17">
        <f t="shared" si="333"/>
        <v>0</v>
      </c>
      <c r="BZ125" s="17">
        <f t="shared" si="334"/>
        <v>0</v>
      </c>
      <c r="CA125" s="17">
        <f t="shared" si="335"/>
        <v>0</v>
      </c>
      <c r="CB125" s="17">
        <f t="shared" si="336"/>
        <v>0</v>
      </c>
      <c r="CC125" s="17">
        <f t="shared" si="337"/>
        <v>0</v>
      </c>
      <c r="CD125" s="17">
        <f t="shared" si="338"/>
        <v>0</v>
      </c>
      <c r="CE125" s="19" t="e">
        <f t="shared" si="339"/>
        <v>#DIV/0!</v>
      </c>
    </row>
    <row r="126" spans="1:83" ht="15.75" customHeight="1" x14ac:dyDescent="0.25">
      <c r="A126" s="33"/>
      <c r="B126" s="42" t="s">
        <v>128</v>
      </c>
      <c r="C126" s="43" t="s">
        <v>37</v>
      </c>
      <c r="D126" s="39"/>
      <c r="E126" s="40"/>
      <c r="F126" s="40"/>
      <c r="G126" s="40"/>
      <c r="H126" s="40"/>
      <c r="I126" s="38">
        <f t="shared" si="315"/>
        <v>0</v>
      </c>
      <c r="J126" s="39"/>
      <c r="K126" s="40"/>
      <c r="L126" s="40"/>
      <c r="M126" s="40"/>
      <c r="N126" s="40"/>
      <c r="O126" s="38">
        <f t="shared" si="316"/>
        <v>0</v>
      </c>
      <c r="P126" s="39"/>
      <c r="Q126" s="40"/>
      <c r="R126" s="40"/>
      <c r="S126" s="40"/>
      <c r="T126" s="40"/>
      <c r="U126" s="38">
        <f t="shared" si="317"/>
        <v>0</v>
      </c>
      <c r="V126" s="39"/>
      <c r="W126" s="40"/>
      <c r="X126" s="40"/>
      <c r="Y126" s="40"/>
      <c r="Z126" s="40"/>
      <c r="AA126" s="38">
        <f t="shared" si="318"/>
        <v>0</v>
      </c>
      <c r="AB126" s="39">
        <v>30</v>
      </c>
      <c r="AC126" s="40">
        <v>193</v>
      </c>
      <c r="AD126" s="40">
        <v>159</v>
      </c>
      <c r="AE126" s="40">
        <v>189</v>
      </c>
      <c r="AF126" s="40">
        <v>171</v>
      </c>
      <c r="AG126" s="38">
        <f t="shared" si="319"/>
        <v>712</v>
      </c>
      <c r="AH126" s="39"/>
      <c r="AI126" s="40"/>
      <c r="AJ126" s="40"/>
      <c r="AK126" s="40"/>
      <c r="AL126" s="40"/>
      <c r="AM126" s="38">
        <f t="shared" si="320"/>
        <v>0</v>
      </c>
      <c r="AN126" s="39"/>
      <c r="AO126" s="40"/>
      <c r="AP126" s="40"/>
      <c r="AQ126" s="40"/>
      <c r="AR126" s="40"/>
      <c r="AS126" s="38">
        <f t="shared" si="321"/>
        <v>0</v>
      </c>
      <c r="AT126" s="39"/>
      <c r="AU126" s="40"/>
      <c r="AV126" s="40"/>
      <c r="AW126" s="40"/>
      <c r="AX126" s="40"/>
      <c r="AY126" s="38">
        <f t="shared" si="322"/>
        <v>0</v>
      </c>
      <c r="AZ126" s="39"/>
      <c r="BA126" s="40"/>
      <c r="BB126" s="40"/>
      <c r="BC126" s="40"/>
      <c r="BD126" s="40"/>
      <c r="BE126" s="38">
        <f t="shared" si="323"/>
        <v>0</v>
      </c>
      <c r="BF126" s="39"/>
      <c r="BG126" s="40"/>
      <c r="BH126" s="40"/>
      <c r="BI126" s="40"/>
      <c r="BJ126" s="40"/>
      <c r="BK126" s="38">
        <f t="shared" si="324"/>
        <v>0</v>
      </c>
      <c r="BL126" s="39"/>
      <c r="BM126" s="40"/>
      <c r="BN126" s="40"/>
      <c r="BO126" s="40"/>
      <c r="BP126" s="40"/>
      <c r="BQ126" s="38">
        <f t="shared" si="325"/>
        <v>0</v>
      </c>
      <c r="BR126" s="41">
        <f t="shared" si="326"/>
        <v>0</v>
      </c>
      <c r="BS126" s="17">
        <f t="shared" si="327"/>
        <v>0</v>
      </c>
      <c r="BT126" s="17">
        <f t="shared" si="328"/>
        <v>0</v>
      </c>
      <c r="BU126" s="17">
        <f t="shared" si="329"/>
        <v>0</v>
      </c>
      <c r="BV126" s="17">
        <f t="shared" si="330"/>
        <v>4</v>
      </c>
      <c r="BW126" s="17">
        <f t="shared" si="331"/>
        <v>0</v>
      </c>
      <c r="BX126" s="17">
        <f t="shared" si="332"/>
        <v>0</v>
      </c>
      <c r="BY126" s="17">
        <f t="shared" si="333"/>
        <v>0</v>
      </c>
      <c r="BZ126" s="17">
        <f t="shared" si="334"/>
        <v>0</v>
      </c>
      <c r="CA126" s="17">
        <f t="shared" si="335"/>
        <v>0</v>
      </c>
      <c r="CB126" s="17">
        <f t="shared" si="336"/>
        <v>0</v>
      </c>
      <c r="CC126" s="17">
        <f t="shared" si="337"/>
        <v>4</v>
      </c>
      <c r="CD126" s="17">
        <f t="shared" si="338"/>
        <v>712</v>
      </c>
      <c r="CE126" s="19">
        <f t="shared" si="339"/>
        <v>178</v>
      </c>
    </row>
    <row r="127" spans="1:83" ht="15.75" customHeight="1" x14ac:dyDescent="0.25">
      <c r="A127" s="33"/>
      <c r="B127" s="42">
        <v>5</v>
      </c>
      <c r="C127" s="43"/>
      <c r="D127" s="39"/>
      <c r="E127" s="40"/>
      <c r="F127" s="40"/>
      <c r="G127" s="40"/>
      <c r="H127" s="40"/>
      <c r="I127" s="38">
        <f t="shared" si="315"/>
        <v>0</v>
      </c>
      <c r="J127" s="39"/>
      <c r="K127" s="40"/>
      <c r="L127" s="40"/>
      <c r="M127" s="40"/>
      <c r="N127" s="40"/>
      <c r="O127" s="38">
        <f t="shared" si="316"/>
        <v>0</v>
      </c>
      <c r="P127" s="39"/>
      <c r="Q127" s="40"/>
      <c r="R127" s="40"/>
      <c r="S127" s="40"/>
      <c r="T127" s="40"/>
      <c r="U127" s="38">
        <f t="shared" si="317"/>
        <v>0</v>
      </c>
      <c r="V127" s="39"/>
      <c r="W127" s="40"/>
      <c r="X127" s="40"/>
      <c r="Y127" s="40"/>
      <c r="Z127" s="40"/>
      <c r="AA127" s="38">
        <f t="shared" si="318"/>
        <v>0</v>
      </c>
      <c r="AB127" s="39"/>
      <c r="AC127" s="40"/>
      <c r="AD127" s="40"/>
      <c r="AE127" s="40"/>
      <c r="AF127" s="40"/>
      <c r="AG127" s="38">
        <f t="shared" si="319"/>
        <v>0</v>
      </c>
      <c r="AH127" s="39"/>
      <c r="AI127" s="40"/>
      <c r="AJ127" s="40"/>
      <c r="AK127" s="40"/>
      <c r="AL127" s="40"/>
      <c r="AM127" s="38">
        <f t="shared" si="320"/>
        <v>0</v>
      </c>
      <c r="AN127" s="39"/>
      <c r="AO127" s="40"/>
      <c r="AP127" s="40"/>
      <c r="AQ127" s="40"/>
      <c r="AR127" s="40"/>
      <c r="AS127" s="38">
        <f t="shared" si="321"/>
        <v>0</v>
      </c>
      <c r="AT127" s="39"/>
      <c r="AU127" s="40"/>
      <c r="AV127" s="40"/>
      <c r="AW127" s="40"/>
      <c r="AX127" s="40"/>
      <c r="AY127" s="38">
        <f t="shared" si="322"/>
        <v>0</v>
      </c>
      <c r="AZ127" s="39"/>
      <c r="BA127" s="40"/>
      <c r="BB127" s="40"/>
      <c r="BC127" s="40"/>
      <c r="BD127" s="40"/>
      <c r="BE127" s="38">
        <f t="shared" si="323"/>
        <v>0</v>
      </c>
      <c r="BF127" s="39"/>
      <c r="BG127" s="40"/>
      <c r="BH127" s="40"/>
      <c r="BI127" s="40"/>
      <c r="BJ127" s="40"/>
      <c r="BK127" s="38">
        <f t="shared" si="324"/>
        <v>0</v>
      </c>
      <c r="BL127" s="39"/>
      <c r="BM127" s="40"/>
      <c r="BN127" s="40"/>
      <c r="BO127" s="40"/>
      <c r="BP127" s="40"/>
      <c r="BQ127" s="38">
        <f t="shared" si="325"/>
        <v>0</v>
      </c>
      <c r="BR127" s="41">
        <f t="shared" si="326"/>
        <v>0</v>
      </c>
      <c r="BS127" s="17">
        <f t="shared" si="327"/>
        <v>0</v>
      </c>
      <c r="BT127" s="17">
        <f t="shared" si="328"/>
        <v>0</v>
      </c>
      <c r="BU127" s="17">
        <f t="shared" si="329"/>
        <v>0</v>
      </c>
      <c r="BV127" s="17">
        <f t="shared" si="330"/>
        <v>0</v>
      </c>
      <c r="BW127" s="17">
        <f t="shared" si="331"/>
        <v>0</v>
      </c>
      <c r="BX127" s="17">
        <f t="shared" si="332"/>
        <v>0</v>
      </c>
      <c r="BY127" s="17">
        <f t="shared" si="333"/>
        <v>0</v>
      </c>
      <c r="BZ127" s="17">
        <f t="shared" si="334"/>
        <v>0</v>
      </c>
      <c r="CA127" s="17">
        <f t="shared" si="335"/>
        <v>0</v>
      </c>
      <c r="CB127" s="17">
        <f t="shared" si="336"/>
        <v>0</v>
      </c>
      <c r="CC127" s="17">
        <f t="shared" si="337"/>
        <v>0</v>
      </c>
      <c r="CD127" s="17">
        <f t="shared" si="338"/>
        <v>0</v>
      </c>
      <c r="CE127" s="19" t="e">
        <f t="shared" si="339"/>
        <v>#DIV/0!</v>
      </c>
    </row>
    <row r="128" spans="1:83" ht="15.75" x14ac:dyDescent="0.25">
      <c r="A128" s="33"/>
      <c r="B128" s="42">
        <v>6</v>
      </c>
      <c r="C128" s="43"/>
      <c r="D128" s="39"/>
      <c r="E128" s="40"/>
      <c r="F128" s="40"/>
      <c r="G128" s="40"/>
      <c r="H128" s="40"/>
      <c r="I128" s="38">
        <f t="shared" si="315"/>
        <v>0</v>
      </c>
      <c r="J128" s="39"/>
      <c r="K128" s="40"/>
      <c r="L128" s="40"/>
      <c r="M128" s="40"/>
      <c r="N128" s="40"/>
      <c r="O128" s="38">
        <f t="shared" si="316"/>
        <v>0</v>
      </c>
      <c r="P128" s="39"/>
      <c r="Q128" s="40"/>
      <c r="R128" s="40"/>
      <c r="S128" s="40"/>
      <c r="T128" s="40"/>
      <c r="U128" s="38">
        <f t="shared" si="317"/>
        <v>0</v>
      </c>
      <c r="V128" s="39"/>
      <c r="W128" s="40"/>
      <c r="X128" s="40"/>
      <c r="Y128" s="40"/>
      <c r="Z128" s="40"/>
      <c r="AA128" s="38">
        <f t="shared" si="318"/>
        <v>0</v>
      </c>
      <c r="AB128" s="39"/>
      <c r="AC128" s="40"/>
      <c r="AD128" s="40"/>
      <c r="AE128" s="40"/>
      <c r="AF128" s="40"/>
      <c r="AG128" s="38">
        <f t="shared" si="319"/>
        <v>0</v>
      </c>
      <c r="AH128" s="39"/>
      <c r="AI128" s="40"/>
      <c r="AJ128" s="40"/>
      <c r="AK128" s="40"/>
      <c r="AL128" s="40"/>
      <c r="AM128" s="38">
        <f t="shared" si="320"/>
        <v>0</v>
      </c>
      <c r="AN128" s="39"/>
      <c r="AO128" s="40"/>
      <c r="AP128" s="40"/>
      <c r="AQ128" s="40"/>
      <c r="AR128" s="40"/>
      <c r="AS128" s="38">
        <f t="shared" si="321"/>
        <v>0</v>
      </c>
      <c r="AT128" s="39"/>
      <c r="AU128" s="40"/>
      <c r="AV128" s="40"/>
      <c r="AW128" s="40"/>
      <c r="AX128" s="40"/>
      <c r="AY128" s="38">
        <f t="shared" si="322"/>
        <v>0</v>
      </c>
      <c r="AZ128" s="39"/>
      <c r="BA128" s="40"/>
      <c r="BB128" s="40"/>
      <c r="BC128" s="40"/>
      <c r="BD128" s="40"/>
      <c r="BE128" s="38">
        <f t="shared" si="323"/>
        <v>0</v>
      </c>
      <c r="BF128" s="39"/>
      <c r="BG128" s="40"/>
      <c r="BH128" s="40"/>
      <c r="BI128" s="40"/>
      <c r="BJ128" s="40"/>
      <c r="BK128" s="38">
        <f t="shared" si="324"/>
        <v>0</v>
      </c>
      <c r="BL128" s="39"/>
      <c r="BM128" s="40"/>
      <c r="BN128" s="40"/>
      <c r="BO128" s="40"/>
      <c r="BP128" s="40"/>
      <c r="BQ128" s="38">
        <f t="shared" si="325"/>
        <v>0</v>
      </c>
      <c r="BR128" s="41">
        <f t="shared" si="326"/>
        <v>0</v>
      </c>
      <c r="BS128" s="17">
        <f t="shared" si="327"/>
        <v>0</v>
      </c>
      <c r="BT128" s="17">
        <f t="shared" si="328"/>
        <v>0</v>
      </c>
      <c r="BU128" s="17">
        <f t="shared" si="329"/>
        <v>0</v>
      </c>
      <c r="BV128" s="17">
        <f t="shared" si="330"/>
        <v>0</v>
      </c>
      <c r="BW128" s="17">
        <f t="shared" si="331"/>
        <v>0</v>
      </c>
      <c r="BX128" s="17">
        <f t="shared" si="332"/>
        <v>0</v>
      </c>
      <c r="BY128" s="17">
        <f t="shared" si="333"/>
        <v>0</v>
      </c>
      <c r="BZ128" s="17">
        <f t="shared" si="334"/>
        <v>0</v>
      </c>
      <c r="CA128" s="17">
        <f t="shared" si="335"/>
        <v>0</v>
      </c>
      <c r="CB128" s="17">
        <f t="shared" si="336"/>
        <v>0</v>
      </c>
      <c r="CC128" s="17">
        <f t="shared" si="337"/>
        <v>0</v>
      </c>
      <c r="CD128" s="17">
        <f t="shared" si="338"/>
        <v>0</v>
      </c>
      <c r="CE128" s="19" t="e">
        <f t="shared" si="339"/>
        <v>#DIV/0!</v>
      </c>
    </row>
    <row r="129" spans="1:83" ht="15.75" x14ac:dyDescent="0.25">
      <c r="A129" s="61"/>
      <c r="B129" s="62" t="s">
        <v>31</v>
      </c>
      <c r="C129" s="63"/>
      <c r="D129" s="64"/>
      <c r="E129" s="65"/>
      <c r="F129" s="65"/>
      <c r="G129" s="65"/>
      <c r="H129" s="65"/>
      <c r="I129" s="66">
        <f t="shared" si="315"/>
        <v>0</v>
      </c>
      <c r="J129" s="64"/>
      <c r="K129" s="65"/>
      <c r="L129" s="65"/>
      <c r="M129" s="65"/>
      <c r="N129" s="65"/>
      <c r="O129" s="66">
        <f t="shared" si="316"/>
        <v>0</v>
      </c>
      <c r="P129" s="64"/>
      <c r="Q129" s="65"/>
      <c r="R129" s="65"/>
      <c r="S129" s="65"/>
      <c r="T129" s="65"/>
      <c r="U129" s="66">
        <f t="shared" si="317"/>
        <v>0</v>
      </c>
      <c r="V129" s="64"/>
      <c r="W129" s="65"/>
      <c r="X129" s="65"/>
      <c r="Y129" s="65"/>
      <c r="Z129" s="65"/>
      <c r="AA129" s="66">
        <f t="shared" si="318"/>
        <v>0</v>
      </c>
      <c r="AB129" s="64"/>
      <c r="AC129" s="65"/>
      <c r="AD129" s="65"/>
      <c r="AE129" s="65"/>
      <c r="AF129" s="65"/>
      <c r="AG129" s="66">
        <f t="shared" si="319"/>
        <v>0</v>
      </c>
      <c r="AH129" s="64"/>
      <c r="AI129" s="65"/>
      <c r="AJ129" s="65"/>
      <c r="AK129" s="65"/>
      <c r="AL129" s="65"/>
      <c r="AM129" s="66">
        <f t="shared" si="320"/>
        <v>0</v>
      </c>
      <c r="AN129" s="64"/>
      <c r="AO129" s="65"/>
      <c r="AP129" s="65"/>
      <c r="AQ129" s="65"/>
      <c r="AR129" s="65"/>
      <c r="AS129" s="66">
        <f t="shared" si="321"/>
        <v>0</v>
      </c>
      <c r="AT129" s="64"/>
      <c r="AU129" s="65"/>
      <c r="AV129" s="65"/>
      <c r="AW129" s="65"/>
      <c r="AX129" s="65"/>
      <c r="AY129" s="66">
        <f t="shared" si="322"/>
        <v>0</v>
      </c>
      <c r="AZ129" s="64"/>
      <c r="BA129" s="65"/>
      <c r="BB129" s="65"/>
      <c r="BC129" s="65"/>
      <c r="BD129" s="65"/>
      <c r="BE129" s="66">
        <f t="shared" si="323"/>
        <v>0</v>
      </c>
      <c r="BF129" s="64"/>
      <c r="BG129" s="65"/>
      <c r="BH129" s="65"/>
      <c r="BI129" s="65"/>
      <c r="BJ129" s="65"/>
      <c r="BK129" s="66">
        <f t="shared" si="324"/>
        <v>0</v>
      </c>
      <c r="BL129" s="64"/>
      <c r="BM129" s="65"/>
      <c r="BN129" s="65"/>
      <c r="BO129" s="65"/>
      <c r="BP129" s="65"/>
      <c r="BQ129" s="66">
        <f t="shared" si="325"/>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316</v>
      </c>
      <c r="F130" s="37">
        <f>SUM(F123:F129)</f>
        <v>362</v>
      </c>
      <c r="G130" s="37">
        <f>SUM(G123:G129)</f>
        <v>340</v>
      </c>
      <c r="H130" s="37">
        <f>SUM(H123:H129)</f>
        <v>343</v>
      </c>
      <c r="I130" s="38">
        <f>SUM(I123:I129)</f>
        <v>1361</v>
      </c>
      <c r="J130" s="39"/>
      <c r="K130" s="37">
        <f>SUM(K123:K129)</f>
        <v>319</v>
      </c>
      <c r="L130" s="37">
        <f>SUM(L123:L129)</f>
        <v>311</v>
      </c>
      <c r="M130" s="37">
        <f>SUM(M123:M129)</f>
        <v>357</v>
      </c>
      <c r="N130" s="37">
        <f>SUM(N123:N129)</f>
        <v>280</v>
      </c>
      <c r="O130" s="38">
        <f>SUM(O123:O129)</f>
        <v>1267</v>
      </c>
      <c r="P130" s="39"/>
      <c r="Q130" s="37">
        <f>SUM(Q123:Q129)</f>
        <v>308</v>
      </c>
      <c r="R130" s="37">
        <f>SUM(R123:R129)</f>
        <v>359</v>
      </c>
      <c r="S130" s="37">
        <f>SUM(S123:S129)</f>
        <v>286</v>
      </c>
      <c r="T130" s="37">
        <f>SUM(T123:T129)</f>
        <v>309</v>
      </c>
      <c r="U130" s="38">
        <f>SUM(U123:U129)</f>
        <v>1262</v>
      </c>
      <c r="V130" s="39"/>
      <c r="W130" s="37">
        <f>SUM(W123:W129)</f>
        <v>317</v>
      </c>
      <c r="X130" s="37">
        <f>SUM(X123:X129)</f>
        <v>290</v>
      </c>
      <c r="Y130" s="37">
        <f>SUM(Y123:Y129)</f>
        <v>330</v>
      </c>
      <c r="Z130" s="37">
        <f>SUM(Z123:Z129)</f>
        <v>368</v>
      </c>
      <c r="AA130" s="38">
        <f>SUM(AA123:AA129)</f>
        <v>1305</v>
      </c>
      <c r="AB130" s="39"/>
      <c r="AC130" s="37">
        <f>SUM(AC123:AC129)</f>
        <v>386</v>
      </c>
      <c r="AD130" s="37">
        <f>SUM(AD123:AD129)</f>
        <v>324</v>
      </c>
      <c r="AE130" s="37">
        <f>SUM(AE123:AE129)</f>
        <v>375</v>
      </c>
      <c r="AF130" s="37">
        <f>SUM(AF123:AF129)</f>
        <v>281</v>
      </c>
      <c r="AG130" s="38">
        <f>SUM(AG123:AG129)</f>
        <v>1366</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6561</v>
      </c>
      <c r="CE130" s="17">
        <f>CD130/CC130</f>
        <v>328.05</v>
      </c>
    </row>
    <row r="131" spans="1:83" ht="15.75" customHeight="1" x14ac:dyDescent="0.25">
      <c r="A131" s="33"/>
      <c r="B131" s="34" t="s">
        <v>33</v>
      </c>
      <c r="C131" s="43"/>
      <c r="D131" s="36">
        <f>SUM(D123:D128)</f>
        <v>74</v>
      </c>
      <c r="E131" s="37">
        <f>E130+$D$131-E129</f>
        <v>390</v>
      </c>
      <c r="F131" s="37">
        <f>F130+$D$131-F129</f>
        <v>436</v>
      </c>
      <c r="G131" s="37">
        <f>G130+$D$131-G129</f>
        <v>414</v>
      </c>
      <c r="H131" s="37">
        <f>H130+$D$131-H129</f>
        <v>417</v>
      </c>
      <c r="I131" s="38">
        <f>E131+F131+G131+H131</f>
        <v>1657</v>
      </c>
      <c r="J131" s="36">
        <f>SUM(J123:J128)</f>
        <v>73</v>
      </c>
      <c r="K131" s="37">
        <f>K130+$J$131-K129</f>
        <v>392</v>
      </c>
      <c r="L131" s="37">
        <f>L130+$J$131-L129</f>
        <v>384</v>
      </c>
      <c r="M131" s="37">
        <f>M130+$J$131-M129</f>
        <v>430</v>
      </c>
      <c r="N131" s="37">
        <f>N130+$J$131-N129</f>
        <v>353</v>
      </c>
      <c r="O131" s="38">
        <f>K131+L131+M131+N131</f>
        <v>1559</v>
      </c>
      <c r="P131" s="36">
        <f>SUM(P123:P128)</f>
        <v>74</v>
      </c>
      <c r="Q131" s="37">
        <f>Q130+$P$131-Q129</f>
        <v>382</v>
      </c>
      <c r="R131" s="37">
        <f>R130+$P$131-R129</f>
        <v>433</v>
      </c>
      <c r="S131" s="37">
        <f>S130+$P$131-S129</f>
        <v>360</v>
      </c>
      <c r="T131" s="37">
        <f>T130+$P$131-T129</f>
        <v>383</v>
      </c>
      <c r="U131" s="38">
        <f>Q131+R131+S131+T131</f>
        <v>1558</v>
      </c>
      <c r="V131" s="36">
        <f>SUM(V123:V128)</f>
        <v>74</v>
      </c>
      <c r="W131" s="37">
        <f>W130+$V$131-W129</f>
        <v>391</v>
      </c>
      <c r="X131" s="37">
        <f>X130+$V$131-X129</f>
        <v>364</v>
      </c>
      <c r="Y131" s="37">
        <f>Y130+$V$131-Y129</f>
        <v>404</v>
      </c>
      <c r="Z131" s="37">
        <f>Z130+$V$131-Z129</f>
        <v>442</v>
      </c>
      <c r="AA131" s="38">
        <f>W131+X131+Y131+Z131</f>
        <v>1601</v>
      </c>
      <c r="AB131" s="36">
        <f>SUM(AB123:AB128)</f>
        <v>66</v>
      </c>
      <c r="AC131" s="37">
        <f>AC130+$AB$131-AC129</f>
        <v>452</v>
      </c>
      <c r="AD131" s="37">
        <f>AD130+$AB$131-AD129</f>
        <v>390</v>
      </c>
      <c r="AE131" s="37">
        <f>AE130+$AB$131-AE129</f>
        <v>441</v>
      </c>
      <c r="AF131" s="37">
        <f>AF130+$AB$131-AF129</f>
        <v>347</v>
      </c>
      <c r="AG131" s="38">
        <f>AC131+AD131+AE131+AF131</f>
        <v>1630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8005</v>
      </c>
      <c r="CE131" s="17">
        <f>CD131/CC131</f>
        <v>400.25</v>
      </c>
    </row>
    <row r="132" spans="1:83" ht="15.75" customHeight="1" x14ac:dyDescent="0.25">
      <c r="A132" s="33"/>
      <c r="B132" s="34" t="s">
        <v>34</v>
      </c>
      <c r="C132" s="43"/>
      <c r="D132" s="39"/>
      <c r="E132" s="37">
        <f t="shared" ref="E132:I133" si="340">IF($D$131&gt;0,IF(E130=E117,0.5,IF(E130&gt;E117,1,0)),0)</f>
        <v>0</v>
      </c>
      <c r="F132" s="37">
        <f t="shared" si="340"/>
        <v>0</v>
      </c>
      <c r="G132" s="37">
        <f t="shared" si="340"/>
        <v>0</v>
      </c>
      <c r="H132" s="37">
        <f t="shared" si="340"/>
        <v>0</v>
      </c>
      <c r="I132" s="38">
        <f t="shared" si="340"/>
        <v>0</v>
      </c>
      <c r="J132" s="39"/>
      <c r="K132" s="37">
        <f t="shared" ref="K132:O133" si="341">IF($J$131&gt;0,IF(K130=K104,0.5,IF(K130&gt;K104,1,0)),0)</f>
        <v>0</v>
      </c>
      <c r="L132" s="37">
        <f t="shared" si="341"/>
        <v>0</v>
      </c>
      <c r="M132" s="37">
        <f t="shared" si="341"/>
        <v>1</v>
      </c>
      <c r="N132" s="37">
        <f t="shared" si="341"/>
        <v>0</v>
      </c>
      <c r="O132" s="38">
        <f t="shared" si="341"/>
        <v>0</v>
      </c>
      <c r="P132" s="39"/>
      <c r="Q132" s="37">
        <f t="shared" ref="Q132:U133" si="342">IF($P$131&gt;0,IF(Q130=Q10,0.5,IF(Q130&gt;Q10,1,0)),0)</f>
        <v>0</v>
      </c>
      <c r="R132" s="37">
        <f t="shared" si="342"/>
        <v>1</v>
      </c>
      <c r="S132" s="37">
        <f t="shared" si="342"/>
        <v>0</v>
      </c>
      <c r="T132" s="37">
        <f t="shared" si="342"/>
        <v>0</v>
      </c>
      <c r="U132" s="38">
        <f t="shared" si="342"/>
        <v>0</v>
      </c>
      <c r="V132" s="39"/>
      <c r="W132" s="37">
        <f t="shared" ref="W132:AA133" si="343">IF($V$131&gt;0,IF(W130=W52,0.5,IF(W130&gt;W52,1,0)),0)</f>
        <v>0</v>
      </c>
      <c r="X132" s="37">
        <f t="shared" si="343"/>
        <v>0</v>
      </c>
      <c r="Y132" s="37">
        <f t="shared" si="343"/>
        <v>0</v>
      </c>
      <c r="Z132" s="37">
        <f t="shared" si="343"/>
        <v>1</v>
      </c>
      <c r="AA132" s="38">
        <f t="shared" si="343"/>
        <v>0</v>
      </c>
      <c r="AB132" s="39"/>
      <c r="AC132" s="37">
        <f>IF($AB$131&gt;0,IF(AC130=AC162,0.5,IF(AC130&gt;AC162,1,0)),0)</f>
        <v>1</v>
      </c>
      <c r="AD132" s="37">
        <f>IF($AB$131&gt;0,IF(AD130=AD162,0.5,IF(AD130&gt;AD162,1,0)),0)</f>
        <v>0</v>
      </c>
      <c r="AE132" s="37">
        <f>IF($AB$131&gt;0,IF(AE130=AE162,0.5,IF(AE130&gt;AE162,1,0)),0)</f>
        <v>1</v>
      </c>
      <c r="AF132" s="37">
        <f>IF($AB$131&gt;0,IF(AF130=AF162,0.5,IF(AF130&gt;AF162,1,0)),0)</f>
        <v>0</v>
      </c>
      <c r="AG132" s="38">
        <f>IF($AB$131&gt;0,IF(AG130=AG162,0.5,IF(AG130&gt;AG162,1,0)),0)</f>
        <v>0</v>
      </c>
      <c r="AH132" s="39"/>
      <c r="AI132" s="37">
        <f t="shared" ref="AI132:AM133" si="344">IF($AH$131&gt;0,IF(AI130=AI78,0.5,IF(AI130&gt;AI78,1,0)),0)</f>
        <v>0</v>
      </c>
      <c r="AJ132" s="37">
        <f t="shared" si="344"/>
        <v>0</v>
      </c>
      <c r="AK132" s="37">
        <f t="shared" si="344"/>
        <v>0</v>
      </c>
      <c r="AL132" s="37">
        <f t="shared" si="344"/>
        <v>0</v>
      </c>
      <c r="AM132" s="38">
        <f t="shared" si="344"/>
        <v>0</v>
      </c>
      <c r="AN132" s="39"/>
      <c r="AO132" s="37">
        <f t="shared" ref="AO132:AS133" si="345">IF($AN$131&gt;0,IF(AO130=AO23,0.5,IF(AO130&gt;AO23,1,0)),0)</f>
        <v>0</v>
      </c>
      <c r="AP132" s="37">
        <f t="shared" si="345"/>
        <v>0</v>
      </c>
      <c r="AQ132" s="37">
        <f t="shared" si="345"/>
        <v>0</v>
      </c>
      <c r="AR132" s="37">
        <f t="shared" si="345"/>
        <v>0</v>
      </c>
      <c r="AS132" s="38">
        <f t="shared" si="345"/>
        <v>0</v>
      </c>
      <c r="AT132" s="39"/>
      <c r="AU132" s="37">
        <f t="shared" ref="AU132:AY133" si="346">IF($AT$131&gt;0,IF(AU130=AU65,0.5,IF(AU130&gt;AU65,1,0)),0)</f>
        <v>0</v>
      </c>
      <c r="AV132" s="37">
        <f t="shared" si="346"/>
        <v>0</v>
      </c>
      <c r="AW132" s="37">
        <f t="shared" si="346"/>
        <v>0</v>
      </c>
      <c r="AX132" s="37">
        <f t="shared" si="346"/>
        <v>0</v>
      </c>
      <c r="AY132" s="38">
        <f t="shared" si="346"/>
        <v>0</v>
      </c>
      <c r="AZ132" s="39"/>
      <c r="BA132" s="37">
        <f t="shared" ref="BA132:BE133" si="347">IF($AZ$131&gt;0,IF(BA130=BA91,0.5,IF(BA130&gt;BA91,1,0)),0)</f>
        <v>0</v>
      </c>
      <c r="BB132" s="37">
        <f t="shared" si="347"/>
        <v>0</v>
      </c>
      <c r="BC132" s="37">
        <f t="shared" si="347"/>
        <v>0</v>
      </c>
      <c r="BD132" s="37">
        <f t="shared" si="347"/>
        <v>0</v>
      </c>
      <c r="BE132" s="38">
        <f t="shared" si="347"/>
        <v>0</v>
      </c>
      <c r="BF132" s="39"/>
      <c r="BG132" s="37">
        <f t="shared" ref="BG132:BK133" si="348">IF($BF$131&gt;0,IF(BG130=BG36,0.5,IF(BG130&gt;BG36,1,0)),0)</f>
        <v>0</v>
      </c>
      <c r="BH132" s="37">
        <f t="shared" si="348"/>
        <v>0</v>
      </c>
      <c r="BI132" s="37">
        <f t="shared" si="348"/>
        <v>0</v>
      </c>
      <c r="BJ132" s="37">
        <f t="shared" si="348"/>
        <v>0</v>
      </c>
      <c r="BK132" s="38">
        <f t="shared" si="348"/>
        <v>0</v>
      </c>
      <c r="BL132" s="39"/>
      <c r="BM132" s="37">
        <f t="shared" ref="BM132:BQ133" si="349">IF($BL$131&gt;0,IF(BM130=BM143,0.5,IF(BM130&gt;BM143,1,0)),0)</f>
        <v>0</v>
      </c>
      <c r="BN132" s="37">
        <f t="shared" si="349"/>
        <v>0</v>
      </c>
      <c r="BO132" s="37">
        <f t="shared" si="349"/>
        <v>0</v>
      </c>
      <c r="BP132" s="37">
        <f t="shared" si="349"/>
        <v>0</v>
      </c>
      <c r="BQ132" s="38">
        <f t="shared" si="34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0"/>
        <v>1</v>
      </c>
      <c r="F133" s="37">
        <f t="shared" si="340"/>
        <v>0</v>
      </c>
      <c r="G133" s="37">
        <f t="shared" si="340"/>
        <v>0</v>
      </c>
      <c r="H133" s="37">
        <f t="shared" si="340"/>
        <v>0</v>
      </c>
      <c r="I133" s="38">
        <f t="shared" si="340"/>
        <v>0</v>
      </c>
      <c r="J133" s="39"/>
      <c r="K133" s="37">
        <f t="shared" si="341"/>
        <v>0</v>
      </c>
      <c r="L133" s="37">
        <f t="shared" si="341"/>
        <v>0</v>
      </c>
      <c r="M133" s="37">
        <f t="shared" si="341"/>
        <v>1</v>
      </c>
      <c r="N133" s="37">
        <f t="shared" si="341"/>
        <v>1</v>
      </c>
      <c r="O133" s="38">
        <f t="shared" si="341"/>
        <v>1</v>
      </c>
      <c r="P133" s="39"/>
      <c r="Q133" s="37">
        <f t="shared" si="342"/>
        <v>0</v>
      </c>
      <c r="R133" s="37">
        <f t="shared" si="342"/>
        <v>1</v>
      </c>
      <c r="S133" s="37">
        <f t="shared" si="342"/>
        <v>0</v>
      </c>
      <c r="T133" s="37">
        <f t="shared" si="342"/>
        <v>0</v>
      </c>
      <c r="U133" s="38">
        <f t="shared" si="342"/>
        <v>0</v>
      </c>
      <c r="V133" s="39"/>
      <c r="W133" s="37">
        <f t="shared" si="343"/>
        <v>0</v>
      </c>
      <c r="X133" s="37">
        <f t="shared" si="343"/>
        <v>0</v>
      </c>
      <c r="Y133" s="37">
        <f t="shared" si="343"/>
        <v>0</v>
      </c>
      <c r="Z133" s="37">
        <f t="shared" si="343"/>
        <v>1</v>
      </c>
      <c r="AA133" s="38">
        <f t="shared" si="343"/>
        <v>0</v>
      </c>
      <c r="AB133" s="39"/>
      <c r="AC133" s="37">
        <f>IF($AB$131&gt;0,IF(AC131=AC163,0.5,IF(AC131&gt;AC163,1,0)),0)</f>
        <v>1</v>
      </c>
      <c r="AD133" s="37">
        <f>IF($AB$131&gt;0,IF(AD131=AD163,0.5,IF(AD131&gt;AD163,1,0)),0)</f>
        <v>0</v>
      </c>
      <c r="AE133" s="37">
        <f>IF($AB$131&gt;0,IF(AE131=AE163,0.5,IF(AE131&gt;AE163,1,0)),0)</f>
        <v>0</v>
      </c>
      <c r="AF133" s="37">
        <f>IF($AB$131&gt;0,IF(AF131=AF163,0.5,IF(AF131&gt;AF163,1,0)),0)</f>
        <v>0</v>
      </c>
      <c r="AG133" s="38">
        <f>IF($AB$131&gt;0,IF(AG131=AG163,0.5,IF(AG131&gt;AG163,1,0)),0)</f>
        <v>0</v>
      </c>
      <c r="AH133" s="39"/>
      <c r="AI133" s="37">
        <f t="shared" si="344"/>
        <v>0</v>
      </c>
      <c r="AJ133" s="37">
        <f t="shared" si="344"/>
        <v>0</v>
      </c>
      <c r="AK133" s="37">
        <f t="shared" si="344"/>
        <v>0</v>
      </c>
      <c r="AL133" s="37">
        <f t="shared" si="344"/>
        <v>0</v>
      </c>
      <c r="AM133" s="38">
        <f t="shared" si="344"/>
        <v>0</v>
      </c>
      <c r="AN133" s="39"/>
      <c r="AO133" s="37">
        <f t="shared" si="345"/>
        <v>0</v>
      </c>
      <c r="AP133" s="37">
        <f t="shared" si="345"/>
        <v>0</v>
      </c>
      <c r="AQ133" s="37">
        <f t="shared" si="345"/>
        <v>0</v>
      </c>
      <c r="AR133" s="37">
        <f t="shared" si="345"/>
        <v>0</v>
      </c>
      <c r="AS133" s="38">
        <f t="shared" si="345"/>
        <v>0</v>
      </c>
      <c r="AT133" s="39"/>
      <c r="AU133" s="37">
        <f t="shared" si="346"/>
        <v>0</v>
      </c>
      <c r="AV133" s="37">
        <f t="shared" si="346"/>
        <v>0</v>
      </c>
      <c r="AW133" s="37">
        <f t="shared" si="346"/>
        <v>0</v>
      </c>
      <c r="AX133" s="37">
        <f t="shared" si="346"/>
        <v>0</v>
      </c>
      <c r="AY133" s="38">
        <f t="shared" si="346"/>
        <v>0</v>
      </c>
      <c r="AZ133" s="39"/>
      <c r="BA133" s="37">
        <f t="shared" si="347"/>
        <v>0</v>
      </c>
      <c r="BB133" s="37">
        <f t="shared" si="347"/>
        <v>0</v>
      </c>
      <c r="BC133" s="37">
        <f t="shared" si="347"/>
        <v>0</v>
      </c>
      <c r="BD133" s="37">
        <f t="shared" si="347"/>
        <v>0</v>
      </c>
      <c r="BE133" s="38">
        <f t="shared" si="347"/>
        <v>0</v>
      </c>
      <c r="BF133" s="39"/>
      <c r="BG133" s="37">
        <f t="shared" si="348"/>
        <v>0</v>
      </c>
      <c r="BH133" s="37">
        <f t="shared" si="348"/>
        <v>0</v>
      </c>
      <c r="BI133" s="37">
        <f t="shared" si="348"/>
        <v>0</v>
      </c>
      <c r="BJ133" s="37">
        <f t="shared" si="348"/>
        <v>0</v>
      </c>
      <c r="BK133" s="38">
        <f t="shared" si="348"/>
        <v>0</v>
      </c>
      <c r="BL133" s="39"/>
      <c r="BM133" s="37">
        <f t="shared" si="349"/>
        <v>0</v>
      </c>
      <c r="BN133" s="37">
        <f t="shared" si="349"/>
        <v>0</v>
      </c>
      <c r="BO133" s="37">
        <f t="shared" si="349"/>
        <v>0</v>
      </c>
      <c r="BP133" s="37">
        <f t="shared" si="349"/>
        <v>0</v>
      </c>
      <c r="BQ133" s="38">
        <f t="shared" si="34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1</v>
      </c>
      <c r="J134" s="56"/>
      <c r="K134" s="57"/>
      <c r="L134" s="57"/>
      <c r="M134" s="57"/>
      <c r="N134" s="57"/>
      <c r="O134" s="58">
        <f>SUM(K132+L132+M132+N132+O132+K133+L133+M133+N133+O133)</f>
        <v>4</v>
      </c>
      <c r="P134" s="56"/>
      <c r="Q134" s="57"/>
      <c r="R134" s="57"/>
      <c r="S134" s="57"/>
      <c r="T134" s="57"/>
      <c r="U134" s="58">
        <f>SUM(Q132+R132+S132+T132+U132+Q133+R133+S133+T133+U133)</f>
        <v>2</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1" t="s">
        <v>92</v>
      </c>
      <c r="C135" s="110"/>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93</v>
      </c>
      <c r="C136" s="103" t="s">
        <v>79</v>
      </c>
      <c r="D136" s="36">
        <v>26</v>
      </c>
      <c r="E136" s="37">
        <v>171</v>
      </c>
      <c r="F136" s="37">
        <v>204</v>
      </c>
      <c r="G136" s="37">
        <v>151</v>
      </c>
      <c r="H136" s="37">
        <v>139</v>
      </c>
      <c r="I136" s="38">
        <f t="shared" ref="I136:I142" si="350">SUM(E136:H136)</f>
        <v>665</v>
      </c>
      <c r="J136" s="39">
        <v>28</v>
      </c>
      <c r="K136" s="40">
        <v>182</v>
      </c>
      <c r="L136" s="40">
        <v>176</v>
      </c>
      <c r="M136" s="40">
        <v>165</v>
      </c>
      <c r="N136" s="40">
        <v>182</v>
      </c>
      <c r="O136" s="38">
        <f t="shared" ref="O136:O142" si="351">SUM(K136:N136)</f>
        <v>705</v>
      </c>
      <c r="P136" s="39">
        <v>28</v>
      </c>
      <c r="Q136" s="40">
        <v>158</v>
      </c>
      <c r="R136" s="40">
        <v>159</v>
      </c>
      <c r="S136" s="40">
        <v>193</v>
      </c>
      <c r="T136" s="40">
        <v>195</v>
      </c>
      <c r="U136" s="38">
        <f t="shared" ref="U136:U142" si="352">SUM(Q136:T136)</f>
        <v>705</v>
      </c>
      <c r="V136" s="39">
        <v>28</v>
      </c>
      <c r="W136" s="40">
        <v>192</v>
      </c>
      <c r="X136" s="40">
        <v>181</v>
      </c>
      <c r="Y136" s="40">
        <v>151</v>
      </c>
      <c r="Z136" s="40">
        <v>156</v>
      </c>
      <c r="AA136" s="38">
        <f t="shared" ref="AA136:AA142" si="353">SUM(W136:Z136)</f>
        <v>680</v>
      </c>
      <c r="AB136" s="39">
        <v>28</v>
      </c>
      <c r="AC136" s="40">
        <v>237</v>
      </c>
      <c r="AD136" s="40">
        <v>149</v>
      </c>
      <c r="AE136" s="40">
        <v>208</v>
      </c>
      <c r="AF136" s="40">
        <v>155</v>
      </c>
      <c r="AG136" s="38">
        <f t="shared" ref="AG136:AG142" si="354">SUM(AC136:AF136)</f>
        <v>749</v>
      </c>
      <c r="AH136" s="39"/>
      <c r="AI136" s="40"/>
      <c r="AJ136" s="40"/>
      <c r="AK136" s="40"/>
      <c r="AL136" s="40"/>
      <c r="AM136" s="38">
        <f t="shared" ref="AM136:AM142" si="355">SUM(AI136:AL136)</f>
        <v>0</v>
      </c>
      <c r="AN136" s="39"/>
      <c r="AO136" s="40"/>
      <c r="AP136" s="40"/>
      <c r="AQ136" s="40"/>
      <c r="AR136" s="40"/>
      <c r="AS136" s="38">
        <f t="shared" ref="AS136:AS142" si="356">SUM(AO136:AR136)</f>
        <v>0</v>
      </c>
      <c r="AT136" s="39"/>
      <c r="AU136" s="40"/>
      <c r="AV136" s="40"/>
      <c r="AW136" s="40"/>
      <c r="AX136" s="40"/>
      <c r="AY136" s="38">
        <f t="shared" ref="AY136:AY142" si="357">SUM(AU136:AX136)</f>
        <v>0</v>
      </c>
      <c r="AZ136" s="39"/>
      <c r="BA136" s="40"/>
      <c r="BB136" s="40"/>
      <c r="BC136" s="40"/>
      <c r="BD136" s="40"/>
      <c r="BE136" s="38">
        <f t="shared" ref="BE136:BE142" si="358">SUM(BA136:BD136)</f>
        <v>0</v>
      </c>
      <c r="BF136" s="39"/>
      <c r="BG136" s="40"/>
      <c r="BH136" s="40"/>
      <c r="BI136" s="40"/>
      <c r="BJ136" s="40"/>
      <c r="BK136" s="38">
        <f t="shared" ref="BK136:BK142" si="359">SUM(BG136:BJ136)</f>
        <v>0</v>
      </c>
      <c r="BL136" s="39"/>
      <c r="BM136" s="40"/>
      <c r="BN136" s="40"/>
      <c r="BO136" s="40"/>
      <c r="BP136" s="40"/>
      <c r="BQ136" s="38">
        <f t="shared" ref="BQ136:BQ142" si="360">SUM(BM136:BP136)</f>
        <v>0</v>
      </c>
      <c r="BR136" s="41">
        <f t="shared" ref="BR136:BR141" si="361">SUM((IF(E136&gt;0,1,0)+(IF(F136&gt;0,1,0)+(IF(G136&gt;0,1,0)+(IF(H136&gt;0,1,0))))))</f>
        <v>4</v>
      </c>
      <c r="BS136" s="17">
        <f t="shared" ref="BS136:BS141" si="362">SUM((IF(K136&gt;0,1,0)+(IF(L136&gt;0,1,0)+(IF(M136&gt;0,1,0)+(IF(N136&gt;0,1,0))))))</f>
        <v>4</v>
      </c>
      <c r="BT136" s="17">
        <f t="shared" ref="BT136:BT141" si="363">SUM((IF(Q136&gt;0,1,0)+(IF(R136&gt;0,1,0)+(IF(S136&gt;0,1,0)+(IF(T136&gt;0,1,0))))))</f>
        <v>4</v>
      </c>
      <c r="BU136" s="17">
        <f t="shared" ref="BU136:BU141" si="364">SUM((IF(W136&gt;0,1,0)+(IF(X136&gt;0,1,0)+(IF(Y136&gt;0,1,0)+(IF(Z136&gt;0,1,0))))))</f>
        <v>4</v>
      </c>
      <c r="BV136" s="17">
        <f t="shared" ref="BV136:BV141" si="365">SUM((IF(AC136&gt;0,1,0)+(IF(AD136&gt;0,1,0)+(IF(AE136&gt;0,1,0)+(IF(AF136&gt;0,1,0))))))</f>
        <v>4</v>
      </c>
      <c r="BW136" s="17">
        <f t="shared" ref="BW136:BW141" si="366">SUM((IF(AI136&gt;0,1,0)+(IF(AJ136&gt;0,1,0)+(IF(AK136&gt;0,1,0)+(IF(AL136&gt;0,1,0))))))</f>
        <v>0</v>
      </c>
      <c r="BX136" s="17">
        <f t="shared" ref="BX136:BX141" si="367">SUM((IF(AO136&gt;0,1,0)+(IF(AP136&gt;0,1,0)+(IF(AQ136&gt;0,1,0)+(IF(AR136&gt;0,1,0))))))</f>
        <v>0</v>
      </c>
      <c r="BY136" s="17">
        <f t="shared" ref="BY136:BY141" si="368">SUM((IF(AU136&gt;0,1,0)+(IF(AV136&gt;0,1,0)+(IF(AW136&gt;0,1,0)+(IF(AX136&gt;0,1,0))))))</f>
        <v>0</v>
      </c>
      <c r="BZ136" s="17">
        <f t="shared" ref="BZ136:BZ141" si="369">SUM((IF(BA136&gt;0,1,0)+(IF(BB136&gt;0,1,0)+(IF(BC136&gt;0,1,0)+(IF(BD136&gt;0,1,0))))))</f>
        <v>0</v>
      </c>
      <c r="CA136" s="17">
        <f t="shared" ref="CA136:CA141" si="370">SUM((IF(BG136&gt;0,1,0)+(IF(BH136&gt;0,1,0)+(IF(BI136&gt;0,1,0)+(IF(BJ136&gt;0,1,0))))))</f>
        <v>0</v>
      </c>
      <c r="CB136" s="17">
        <f t="shared" ref="CB136:CB141" si="371">SUM((IF(BM136&gt;0,1,0)+(IF(BN136&gt;0,1,0)+(IF(BO136&gt;0,1,0)+(IF(BP136&gt;0,1,0))))))</f>
        <v>0</v>
      </c>
      <c r="CC136" s="17">
        <f t="shared" ref="CC136:CC141" si="372">SUM(BR136:CB136)</f>
        <v>20</v>
      </c>
      <c r="CD136" s="17">
        <f t="shared" ref="CD136:CD141" si="373">I136+O136+U136+AA136+AG136+AM136+AS136+AY136+BE136+BK136+BQ136</f>
        <v>3504</v>
      </c>
      <c r="CE136" s="17">
        <f t="shared" ref="CE136:CE141" si="374">CD136/CC136</f>
        <v>175.2</v>
      </c>
    </row>
    <row r="137" spans="1:83" ht="15.75" customHeight="1" x14ac:dyDescent="0.25">
      <c r="A137" s="33"/>
      <c r="B137" s="102" t="s">
        <v>94</v>
      </c>
      <c r="C137" s="103" t="s">
        <v>95</v>
      </c>
      <c r="D137" s="36"/>
      <c r="E137" s="37"/>
      <c r="F137" s="37"/>
      <c r="G137" s="37"/>
      <c r="H137" s="37"/>
      <c r="I137" s="38">
        <f t="shared" si="350"/>
        <v>0</v>
      </c>
      <c r="J137" s="39"/>
      <c r="K137" s="40"/>
      <c r="L137" s="40"/>
      <c r="M137" s="40"/>
      <c r="N137" s="40"/>
      <c r="O137" s="38">
        <f t="shared" si="351"/>
        <v>0</v>
      </c>
      <c r="P137" s="39">
        <v>25</v>
      </c>
      <c r="Q137" s="40">
        <v>170</v>
      </c>
      <c r="R137" s="40">
        <v>192</v>
      </c>
      <c r="S137" s="40">
        <v>157</v>
      </c>
      <c r="T137" s="40">
        <v>199</v>
      </c>
      <c r="U137" s="38">
        <f t="shared" si="352"/>
        <v>718</v>
      </c>
      <c r="V137" s="39"/>
      <c r="W137" s="40"/>
      <c r="X137" s="40"/>
      <c r="Y137" s="40"/>
      <c r="Z137" s="40"/>
      <c r="AA137" s="38">
        <f t="shared" si="353"/>
        <v>0</v>
      </c>
      <c r="AB137" s="39"/>
      <c r="AC137" s="40"/>
      <c r="AD137" s="40"/>
      <c r="AE137" s="40"/>
      <c r="AF137" s="40"/>
      <c r="AG137" s="38">
        <f t="shared" si="354"/>
        <v>0</v>
      </c>
      <c r="AH137" s="39"/>
      <c r="AI137" s="40"/>
      <c r="AJ137" s="40"/>
      <c r="AK137" s="40"/>
      <c r="AL137" s="40"/>
      <c r="AM137" s="38">
        <f t="shared" si="355"/>
        <v>0</v>
      </c>
      <c r="AN137" s="39"/>
      <c r="AO137" s="40"/>
      <c r="AP137" s="40"/>
      <c r="AQ137" s="40"/>
      <c r="AR137" s="40"/>
      <c r="AS137" s="38">
        <f t="shared" si="356"/>
        <v>0</v>
      </c>
      <c r="AT137" s="39"/>
      <c r="AU137" s="40"/>
      <c r="AV137" s="40"/>
      <c r="AW137" s="40"/>
      <c r="AX137" s="40"/>
      <c r="AY137" s="38">
        <f t="shared" si="357"/>
        <v>0</v>
      </c>
      <c r="AZ137" s="39"/>
      <c r="BA137" s="40"/>
      <c r="BB137" s="40"/>
      <c r="BC137" s="40"/>
      <c r="BD137" s="40"/>
      <c r="BE137" s="38">
        <f t="shared" si="358"/>
        <v>0</v>
      </c>
      <c r="BF137" s="39"/>
      <c r="BG137" s="40"/>
      <c r="BH137" s="40"/>
      <c r="BI137" s="40"/>
      <c r="BJ137" s="40"/>
      <c r="BK137" s="38">
        <f t="shared" si="359"/>
        <v>0</v>
      </c>
      <c r="BL137" s="39"/>
      <c r="BM137" s="40"/>
      <c r="BN137" s="40"/>
      <c r="BO137" s="40"/>
      <c r="BP137" s="40"/>
      <c r="BQ137" s="38">
        <f t="shared" si="360"/>
        <v>0</v>
      </c>
      <c r="BR137" s="41">
        <f t="shared" si="361"/>
        <v>0</v>
      </c>
      <c r="BS137" s="17">
        <f t="shared" si="362"/>
        <v>0</v>
      </c>
      <c r="BT137" s="17">
        <f t="shared" si="363"/>
        <v>4</v>
      </c>
      <c r="BU137" s="17">
        <f t="shared" si="364"/>
        <v>0</v>
      </c>
      <c r="BV137" s="17">
        <f t="shared" si="365"/>
        <v>0</v>
      </c>
      <c r="BW137" s="17">
        <f t="shared" si="366"/>
        <v>0</v>
      </c>
      <c r="BX137" s="17">
        <f t="shared" si="367"/>
        <v>0</v>
      </c>
      <c r="BY137" s="17">
        <f t="shared" si="368"/>
        <v>0</v>
      </c>
      <c r="BZ137" s="17">
        <f t="shared" si="369"/>
        <v>0</v>
      </c>
      <c r="CA137" s="17">
        <f t="shared" si="370"/>
        <v>0</v>
      </c>
      <c r="CB137" s="17">
        <f t="shared" si="371"/>
        <v>0</v>
      </c>
      <c r="CC137" s="17">
        <f t="shared" si="372"/>
        <v>4</v>
      </c>
      <c r="CD137" s="17">
        <f t="shared" si="373"/>
        <v>718</v>
      </c>
      <c r="CE137" s="17">
        <f t="shared" si="374"/>
        <v>179.5</v>
      </c>
    </row>
    <row r="138" spans="1:83" ht="15.75" customHeight="1" x14ac:dyDescent="0.25">
      <c r="A138" s="33"/>
      <c r="B138" s="42" t="s">
        <v>62</v>
      </c>
      <c r="C138" s="43" t="s">
        <v>87</v>
      </c>
      <c r="D138" s="39">
        <v>30</v>
      </c>
      <c r="E138" s="40">
        <v>200</v>
      </c>
      <c r="F138" s="40">
        <v>160</v>
      </c>
      <c r="G138" s="40">
        <v>163</v>
      </c>
      <c r="H138" s="40">
        <v>180</v>
      </c>
      <c r="I138" s="38">
        <f t="shared" si="350"/>
        <v>703</v>
      </c>
      <c r="J138" s="39">
        <v>30</v>
      </c>
      <c r="K138" s="40">
        <v>214</v>
      </c>
      <c r="L138" s="40">
        <v>158</v>
      </c>
      <c r="M138" s="40">
        <v>177</v>
      </c>
      <c r="N138" s="40">
        <v>143</v>
      </c>
      <c r="O138" s="38">
        <f t="shared" si="351"/>
        <v>692</v>
      </c>
      <c r="P138" s="39"/>
      <c r="Q138" s="40"/>
      <c r="R138" s="40"/>
      <c r="S138" s="40"/>
      <c r="T138" s="40"/>
      <c r="U138" s="38">
        <f t="shared" si="352"/>
        <v>0</v>
      </c>
      <c r="V138" s="39"/>
      <c r="W138" s="40"/>
      <c r="X138" s="40"/>
      <c r="Y138" s="40"/>
      <c r="Z138" s="40"/>
      <c r="AA138" s="38">
        <f t="shared" si="353"/>
        <v>0</v>
      </c>
      <c r="AB138" s="39">
        <v>30</v>
      </c>
      <c r="AC138" s="40">
        <v>135</v>
      </c>
      <c r="AD138" s="40">
        <v>148</v>
      </c>
      <c r="AE138" s="40">
        <v>197</v>
      </c>
      <c r="AF138" s="40">
        <v>202</v>
      </c>
      <c r="AG138" s="38">
        <f t="shared" si="354"/>
        <v>682</v>
      </c>
      <c r="AH138" s="39"/>
      <c r="AI138" s="40"/>
      <c r="AJ138" s="40"/>
      <c r="AK138" s="40"/>
      <c r="AL138" s="40"/>
      <c r="AM138" s="38">
        <f t="shared" si="355"/>
        <v>0</v>
      </c>
      <c r="AN138" s="39"/>
      <c r="AO138" s="40"/>
      <c r="AP138" s="40"/>
      <c r="AQ138" s="40"/>
      <c r="AR138" s="40"/>
      <c r="AS138" s="38">
        <f t="shared" si="356"/>
        <v>0</v>
      </c>
      <c r="AT138" s="39"/>
      <c r="AU138" s="40"/>
      <c r="AV138" s="40"/>
      <c r="AW138" s="40"/>
      <c r="AX138" s="40"/>
      <c r="AY138" s="38">
        <f t="shared" si="357"/>
        <v>0</v>
      </c>
      <c r="AZ138" s="39"/>
      <c r="BA138" s="40"/>
      <c r="BB138" s="40"/>
      <c r="BC138" s="40"/>
      <c r="BD138" s="40"/>
      <c r="BE138" s="38">
        <f t="shared" si="358"/>
        <v>0</v>
      </c>
      <c r="BF138" s="39"/>
      <c r="BG138" s="40"/>
      <c r="BH138" s="40"/>
      <c r="BI138" s="40"/>
      <c r="BJ138" s="40"/>
      <c r="BK138" s="38">
        <f t="shared" si="359"/>
        <v>0</v>
      </c>
      <c r="BL138" s="39"/>
      <c r="BM138" s="40"/>
      <c r="BN138" s="40"/>
      <c r="BO138" s="40"/>
      <c r="BP138" s="40"/>
      <c r="BQ138" s="38">
        <f t="shared" si="360"/>
        <v>0</v>
      </c>
      <c r="BR138" s="41">
        <f t="shared" si="361"/>
        <v>4</v>
      </c>
      <c r="BS138" s="17">
        <f t="shared" si="362"/>
        <v>4</v>
      </c>
      <c r="BT138" s="17">
        <f t="shared" si="363"/>
        <v>0</v>
      </c>
      <c r="BU138" s="17">
        <f t="shared" si="364"/>
        <v>0</v>
      </c>
      <c r="BV138" s="17">
        <f t="shared" si="365"/>
        <v>4</v>
      </c>
      <c r="BW138" s="17">
        <f t="shared" si="366"/>
        <v>0</v>
      </c>
      <c r="BX138" s="17">
        <f t="shared" si="367"/>
        <v>0</v>
      </c>
      <c r="BY138" s="17">
        <f t="shared" si="368"/>
        <v>0</v>
      </c>
      <c r="BZ138" s="17">
        <f t="shared" si="369"/>
        <v>0</v>
      </c>
      <c r="CA138" s="17">
        <f t="shared" si="370"/>
        <v>0</v>
      </c>
      <c r="CB138" s="17">
        <f t="shared" si="371"/>
        <v>0</v>
      </c>
      <c r="CC138" s="17">
        <f t="shared" si="372"/>
        <v>12</v>
      </c>
      <c r="CD138" s="17">
        <f t="shared" si="373"/>
        <v>2077</v>
      </c>
      <c r="CE138" s="19">
        <f t="shared" si="374"/>
        <v>173.08333333333334</v>
      </c>
    </row>
    <row r="139" spans="1:83" ht="15.75" customHeight="1" x14ac:dyDescent="0.25">
      <c r="A139" s="33"/>
      <c r="B139" s="42" t="s">
        <v>126</v>
      </c>
      <c r="C139" s="43" t="s">
        <v>127</v>
      </c>
      <c r="D139" s="39"/>
      <c r="E139" s="40"/>
      <c r="F139" s="40"/>
      <c r="G139" s="40"/>
      <c r="H139" s="40"/>
      <c r="I139" s="38">
        <f t="shared" si="350"/>
        <v>0</v>
      </c>
      <c r="J139" s="39"/>
      <c r="K139" s="40"/>
      <c r="L139" s="40"/>
      <c r="M139" s="40"/>
      <c r="N139" s="40"/>
      <c r="O139" s="38">
        <f t="shared" si="351"/>
        <v>0</v>
      </c>
      <c r="P139" s="39"/>
      <c r="Q139" s="40"/>
      <c r="R139" s="40"/>
      <c r="S139" s="40"/>
      <c r="T139" s="40"/>
      <c r="U139" s="38">
        <f t="shared" si="352"/>
        <v>0</v>
      </c>
      <c r="V139" s="39">
        <v>16</v>
      </c>
      <c r="W139" s="40">
        <v>158</v>
      </c>
      <c r="X139" s="40">
        <v>174</v>
      </c>
      <c r="Y139" s="40">
        <v>170</v>
      </c>
      <c r="Z139" s="40">
        <v>193</v>
      </c>
      <c r="AA139" s="38">
        <f t="shared" si="353"/>
        <v>695</v>
      </c>
      <c r="AB139" s="39"/>
      <c r="AC139" s="40"/>
      <c r="AD139" s="40"/>
      <c r="AE139" s="40"/>
      <c r="AF139" s="40"/>
      <c r="AG139" s="38">
        <f t="shared" si="354"/>
        <v>0</v>
      </c>
      <c r="AH139" s="39"/>
      <c r="AI139" s="40"/>
      <c r="AJ139" s="40"/>
      <c r="AK139" s="40"/>
      <c r="AL139" s="40"/>
      <c r="AM139" s="38">
        <f t="shared" si="355"/>
        <v>0</v>
      </c>
      <c r="AN139" s="39"/>
      <c r="AO139" s="40"/>
      <c r="AP139" s="40"/>
      <c r="AQ139" s="40"/>
      <c r="AR139" s="40"/>
      <c r="AS139" s="38">
        <f t="shared" si="356"/>
        <v>0</v>
      </c>
      <c r="AT139" s="39"/>
      <c r="AU139" s="40"/>
      <c r="AV139" s="40"/>
      <c r="AW139" s="40"/>
      <c r="AX139" s="40"/>
      <c r="AY139" s="38">
        <f t="shared" si="357"/>
        <v>0</v>
      </c>
      <c r="AZ139" s="39"/>
      <c r="BA139" s="40"/>
      <c r="BB139" s="40"/>
      <c r="BC139" s="40"/>
      <c r="BD139" s="40"/>
      <c r="BE139" s="38">
        <f t="shared" si="358"/>
        <v>0</v>
      </c>
      <c r="BF139" s="39"/>
      <c r="BG139" s="40"/>
      <c r="BH139" s="40"/>
      <c r="BI139" s="40"/>
      <c r="BJ139" s="40"/>
      <c r="BK139" s="38">
        <f t="shared" si="359"/>
        <v>0</v>
      </c>
      <c r="BL139" s="39"/>
      <c r="BM139" s="40"/>
      <c r="BN139" s="40"/>
      <c r="BO139" s="40"/>
      <c r="BP139" s="40"/>
      <c r="BQ139" s="38">
        <f t="shared" si="360"/>
        <v>0</v>
      </c>
      <c r="BR139" s="41">
        <f t="shared" si="361"/>
        <v>0</v>
      </c>
      <c r="BS139" s="17">
        <f t="shared" si="362"/>
        <v>0</v>
      </c>
      <c r="BT139" s="17">
        <f t="shared" si="363"/>
        <v>0</v>
      </c>
      <c r="BU139" s="17">
        <f t="shared" si="364"/>
        <v>4</v>
      </c>
      <c r="BV139" s="17">
        <f t="shared" si="365"/>
        <v>0</v>
      </c>
      <c r="BW139" s="17">
        <f t="shared" si="366"/>
        <v>0</v>
      </c>
      <c r="BX139" s="17">
        <f t="shared" si="367"/>
        <v>0</v>
      </c>
      <c r="BY139" s="17">
        <f t="shared" si="368"/>
        <v>0</v>
      </c>
      <c r="BZ139" s="17">
        <f t="shared" si="369"/>
        <v>0</v>
      </c>
      <c r="CA139" s="17">
        <f t="shared" si="370"/>
        <v>0</v>
      </c>
      <c r="CB139" s="17">
        <f t="shared" si="371"/>
        <v>0</v>
      </c>
      <c r="CC139" s="17">
        <f t="shared" si="372"/>
        <v>4</v>
      </c>
      <c r="CD139" s="17">
        <f t="shared" si="373"/>
        <v>695</v>
      </c>
      <c r="CE139" s="19">
        <f t="shared" si="374"/>
        <v>173.75</v>
      </c>
    </row>
    <row r="140" spans="1:83" ht="15.75" customHeight="1" x14ac:dyDescent="0.25">
      <c r="A140" s="33"/>
      <c r="B140" s="42">
        <v>5</v>
      </c>
      <c r="C140" s="43"/>
      <c r="D140" s="39"/>
      <c r="E140" s="40"/>
      <c r="F140" s="40"/>
      <c r="G140" s="40"/>
      <c r="H140" s="40"/>
      <c r="I140" s="38">
        <f t="shared" si="350"/>
        <v>0</v>
      </c>
      <c r="J140" s="39"/>
      <c r="K140" s="40"/>
      <c r="L140" s="40"/>
      <c r="M140" s="40"/>
      <c r="N140" s="40"/>
      <c r="O140" s="38">
        <f t="shared" si="351"/>
        <v>0</v>
      </c>
      <c r="P140" s="39"/>
      <c r="Q140" s="40"/>
      <c r="R140" s="40"/>
      <c r="S140" s="40"/>
      <c r="T140" s="40"/>
      <c r="U140" s="38">
        <f t="shared" si="352"/>
        <v>0</v>
      </c>
      <c r="V140" s="39"/>
      <c r="W140" s="40"/>
      <c r="X140" s="40"/>
      <c r="Y140" s="40"/>
      <c r="Z140" s="40"/>
      <c r="AA140" s="38">
        <f t="shared" si="353"/>
        <v>0</v>
      </c>
      <c r="AB140" s="39"/>
      <c r="AC140" s="40"/>
      <c r="AD140" s="40"/>
      <c r="AE140" s="40"/>
      <c r="AF140" s="40"/>
      <c r="AG140" s="38">
        <f t="shared" si="354"/>
        <v>0</v>
      </c>
      <c r="AH140" s="39"/>
      <c r="AI140" s="40"/>
      <c r="AJ140" s="40"/>
      <c r="AK140" s="40"/>
      <c r="AL140" s="40"/>
      <c r="AM140" s="38">
        <f t="shared" si="355"/>
        <v>0</v>
      </c>
      <c r="AN140" s="39"/>
      <c r="AO140" s="40"/>
      <c r="AP140" s="40"/>
      <c r="AQ140" s="40"/>
      <c r="AR140" s="40"/>
      <c r="AS140" s="38">
        <f t="shared" si="356"/>
        <v>0</v>
      </c>
      <c r="AT140" s="39"/>
      <c r="AU140" s="40"/>
      <c r="AV140" s="40"/>
      <c r="AW140" s="40"/>
      <c r="AX140" s="40"/>
      <c r="AY140" s="38">
        <f t="shared" si="357"/>
        <v>0</v>
      </c>
      <c r="AZ140" s="39"/>
      <c r="BA140" s="40"/>
      <c r="BB140" s="40"/>
      <c r="BC140" s="40"/>
      <c r="BD140" s="40"/>
      <c r="BE140" s="38">
        <f t="shared" si="358"/>
        <v>0</v>
      </c>
      <c r="BF140" s="39"/>
      <c r="BG140" s="40"/>
      <c r="BH140" s="40"/>
      <c r="BI140" s="40"/>
      <c r="BJ140" s="40"/>
      <c r="BK140" s="38">
        <f t="shared" si="359"/>
        <v>0</v>
      </c>
      <c r="BL140" s="39"/>
      <c r="BM140" s="40"/>
      <c r="BN140" s="40"/>
      <c r="BO140" s="40"/>
      <c r="BP140" s="40"/>
      <c r="BQ140" s="38">
        <f t="shared" si="360"/>
        <v>0</v>
      </c>
      <c r="BR140" s="41">
        <f t="shared" si="361"/>
        <v>0</v>
      </c>
      <c r="BS140" s="17">
        <f t="shared" si="362"/>
        <v>0</v>
      </c>
      <c r="BT140" s="17">
        <f t="shared" si="363"/>
        <v>0</v>
      </c>
      <c r="BU140" s="17">
        <f t="shared" si="364"/>
        <v>0</v>
      </c>
      <c r="BV140" s="17">
        <f t="shared" si="365"/>
        <v>0</v>
      </c>
      <c r="BW140" s="17">
        <f t="shared" si="366"/>
        <v>0</v>
      </c>
      <c r="BX140" s="17">
        <f t="shared" si="367"/>
        <v>0</v>
      </c>
      <c r="BY140" s="17">
        <f t="shared" si="368"/>
        <v>0</v>
      </c>
      <c r="BZ140" s="17">
        <f t="shared" si="369"/>
        <v>0</v>
      </c>
      <c r="CA140" s="17">
        <f t="shared" si="370"/>
        <v>0</v>
      </c>
      <c r="CB140" s="17">
        <f t="shared" si="371"/>
        <v>0</v>
      </c>
      <c r="CC140" s="17">
        <f t="shared" si="372"/>
        <v>0</v>
      </c>
      <c r="CD140" s="17">
        <f t="shared" si="373"/>
        <v>0</v>
      </c>
      <c r="CE140" s="19" t="e">
        <f t="shared" si="374"/>
        <v>#DIV/0!</v>
      </c>
    </row>
    <row r="141" spans="1:83" ht="15.75" x14ac:dyDescent="0.25">
      <c r="A141" s="33"/>
      <c r="B141" s="42">
        <v>6</v>
      </c>
      <c r="C141" s="43"/>
      <c r="D141" s="39"/>
      <c r="E141" s="40"/>
      <c r="F141" s="40"/>
      <c r="G141" s="40"/>
      <c r="H141" s="40"/>
      <c r="I141" s="38">
        <f t="shared" si="350"/>
        <v>0</v>
      </c>
      <c r="J141" s="39"/>
      <c r="K141" s="40"/>
      <c r="L141" s="40"/>
      <c r="M141" s="40"/>
      <c r="N141" s="40"/>
      <c r="O141" s="38">
        <f t="shared" si="351"/>
        <v>0</v>
      </c>
      <c r="P141" s="39"/>
      <c r="Q141" s="40"/>
      <c r="R141" s="40"/>
      <c r="S141" s="40"/>
      <c r="T141" s="40"/>
      <c r="U141" s="38">
        <f t="shared" si="352"/>
        <v>0</v>
      </c>
      <c r="V141" s="39"/>
      <c r="W141" s="40"/>
      <c r="X141" s="40"/>
      <c r="Y141" s="40"/>
      <c r="Z141" s="40"/>
      <c r="AA141" s="38">
        <f t="shared" si="353"/>
        <v>0</v>
      </c>
      <c r="AB141" s="39"/>
      <c r="AC141" s="40"/>
      <c r="AD141" s="40"/>
      <c r="AE141" s="40"/>
      <c r="AF141" s="40"/>
      <c r="AG141" s="38">
        <f t="shared" si="354"/>
        <v>0</v>
      </c>
      <c r="AH141" s="39"/>
      <c r="AI141" s="40"/>
      <c r="AJ141" s="40"/>
      <c r="AK141" s="40"/>
      <c r="AL141" s="40"/>
      <c r="AM141" s="38">
        <f t="shared" si="355"/>
        <v>0</v>
      </c>
      <c r="AN141" s="39"/>
      <c r="AO141" s="40"/>
      <c r="AP141" s="40"/>
      <c r="AQ141" s="40"/>
      <c r="AR141" s="40"/>
      <c r="AS141" s="38">
        <f t="shared" si="356"/>
        <v>0</v>
      </c>
      <c r="AT141" s="39"/>
      <c r="AU141" s="40"/>
      <c r="AV141" s="40"/>
      <c r="AW141" s="40"/>
      <c r="AX141" s="40"/>
      <c r="AY141" s="38">
        <f t="shared" si="357"/>
        <v>0</v>
      </c>
      <c r="AZ141" s="39"/>
      <c r="BA141" s="40"/>
      <c r="BB141" s="40"/>
      <c r="BC141" s="40"/>
      <c r="BD141" s="40"/>
      <c r="BE141" s="38">
        <f t="shared" si="358"/>
        <v>0</v>
      </c>
      <c r="BF141" s="39"/>
      <c r="BG141" s="40"/>
      <c r="BH141" s="40"/>
      <c r="BI141" s="40"/>
      <c r="BJ141" s="40"/>
      <c r="BK141" s="38">
        <f t="shared" si="359"/>
        <v>0</v>
      </c>
      <c r="BL141" s="39"/>
      <c r="BM141" s="40"/>
      <c r="BN141" s="40"/>
      <c r="BO141" s="40"/>
      <c r="BP141" s="40"/>
      <c r="BQ141" s="38">
        <f t="shared" si="360"/>
        <v>0</v>
      </c>
      <c r="BR141" s="41">
        <f t="shared" si="361"/>
        <v>0</v>
      </c>
      <c r="BS141" s="17">
        <f t="shared" si="362"/>
        <v>0</v>
      </c>
      <c r="BT141" s="17">
        <f t="shared" si="363"/>
        <v>0</v>
      </c>
      <c r="BU141" s="17">
        <f t="shared" si="364"/>
        <v>0</v>
      </c>
      <c r="BV141" s="17">
        <f t="shared" si="365"/>
        <v>0</v>
      </c>
      <c r="BW141" s="17">
        <f t="shared" si="366"/>
        <v>0</v>
      </c>
      <c r="BX141" s="17">
        <f t="shared" si="367"/>
        <v>0</v>
      </c>
      <c r="BY141" s="17">
        <f t="shared" si="368"/>
        <v>0</v>
      </c>
      <c r="BZ141" s="17">
        <f t="shared" si="369"/>
        <v>0</v>
      </c>
      <c r="CA141" s="17">
        <f t="shared" si="370"/>
        <v>0</v>
      </c>
      <c r="CB141" s="17">
        <f t="shared" si="371"/>
        <v>0</v>
      </c>
      <c r="CC141" s="17">
        <f t="shared" si="372"/>
        <v>0</v>
      </c>
      <c r="CD141" s="17">
        <f t="shared" si="373"/>
        <v>0</v>
      </c>
      <c r="CE141" s="19" t="e">
        <f t="shared" si="374"/>
        <v>#DIV/0!</v>
      </c>
    </row>
    <row r="142" spans="1:83" ht="15.75" x14ac:dyDescent="0.25">
      <c r="A142" s="61"/>
      <c r="B142" s="62" t="s">
        <v>31</v>
      </c>
      <c r="C142" s="63"/>
      <c r="D142" s="64"/>
      <c r="E142" s="65"/>
      <c r="F142" s="65"/>
      <c r="G142" s="65"/>
      <c r="H142" s="65"/>
      <c r="I142" s="66">
        <f t="shared" si="350"/>
        <v>0</v>
      </c>
      <c r="J142" s="64"/>
      <c r="K142" s="65"/>
      <c r="L142" s="65"/>
      <c r="M142" s="65"/>
      <c r="N142" s="65"/>
      <c r="O142" s="66">
        <f t="shared" si="351"/>
        <v>0</v>
      </c>
      <c r="P142" s="64"/>
      <c r="Q142" s="65"/>
      <c r="R142" s="65"/>
      <c r="S142" s="65"/>
      <c r="T142" s="65"/>
      <c r="U142" s="66">
        <f t="shared" si="352"/>
        <v>0</v>
      </c>
      <c r="V142" s="64"/>
      <c r="W142" s="65"/>
      <c r="X142" s="65"/>
      <c r="Y142" s="65"/>
      <c r="Z142" s="65"/>
      <c r="AA142" s="66">
        <f t="shared" si="353"/>
        <v>0</v>
      </c>
      <c r="AB142" s="64"/>
      <c r="AC142" s="65"/>
      <c r="AD142" s="65"/>
      <c r="AE142" s="65"/>
      <c r="AF142" s="65"/>
      <c r="AG142" s="66">
        <f t="shared" si="354"/>
        <v>0</v>
      </c>
      <c r="AH142" s="64"/>
      <c r="AI142" s="65"/>
      <c r="AJ142" s="65"/>
      <c r="AK142" s="65"/>
      <c r="AL142" s="65"/>
      <c r="AM142" s="66">
        <f t="shared" si="355"/>
        <v>0</v>
      </c>
      <c r="AN142" s="64"/>
      <c r="AO142" s="65"/>
      <c r="AP142" s="65"/>
      <c r="AQ142" s="65"/>
      <c r="AR142" s="65"/>
      <c r="AS142" s="66">
        <f t="shared" si="356"/>
        <v>0</v>
      </c>
      <c r="AT142" s="64"/>
      <c r="AU142" s="65"/>
      <c r="AV142" s="65"/>
      <c r="AW142" s="65"/>
      <c r="AX142" s="65"/>
      <c r="AY142" s="66">
        <f t="shared" si="357"/>
        <v>0</v>
      </c>
      <c r="AZ142" s="64"/>
      <c r="BA142" s="65"/>
      <c r="BB142" s="65"/>
      <c r="BC142" s="65"/>
      <c r="BD142" s="65"/>
      <c r="BE142" s="66">
        <f t="shared" si="358"/>
        <v>0</v>
      </c>
      <c r="BF142" s="64"/>
      <c r="BG142" s="65"/>
      <c r="BH142" s="65"/>
      <c r="BI142" s="65"/>
      <c r="BJ142" s="65"/>
      <c r="BK142" s="66">
        <f t="shared" si="359"/>
        <v>0</v>
      </c>
      <c r="BL142" s="64"/>
      <c r="BM142" s="65"/>
      <c r="BN142" s="65"/>
      <c r="BO142" s="65"/>
      <c r="BP142" s="65"/>
      <c r="BQ142" s="66">
        <f t="shared" si="36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371</v>
      </c>
      <c r="F143" s="37">
        <f>SUM(F136:F142)</f>
        <v>364</v>
      </c>
      <c r="G143" s="37">
        <f>SUM(G136:G142)</f>
        <v>314</v>
      </c>
      <c r="H143" s="37">
        <f>SUM(H136:H142)</f>
        <v>319</v>
      </c>
      <c r="I143" s="38">
        <f>SUM(I136:I142)</f>
        <v>1368</v>
      </c>
      <c r="J143" s="39"/>
      <c r="K143" s="37">
        <f>SUM(K136:K142)</f>
        <v>396</v>
      </c>
      <c r="L143" s="37">
        <f>SUM(L136:L142)</f>
        <v>334</v>
      </c>
      <c r="M143" s="37">
        <f>SUM(M136:M142)</f>
        <v>342</v>
      </c>
      <c r="N143" s="37">
        <f>SUM(N136:N142)</f>
        <v>325</v>
      </c>
      <c r="O143" s="38">
        <f>SUM(O136:O142)</f>
        <v>1397</v>
      </c>
      <c r="P143" s="39"/>
      <c r="Q143" s="37">
        <f>SUM(Q136:Q142)</f>
        <v>328</v>
      </c>
      <c r="R143" s="37">
        <f>SUM(R136:R142)</f>
        <v>351</v>
      </c>
      <c r="S143" s="37">
        <f>SUM(S136:S142)</f>
        <v>350</v>
      </c>
      <c r="T143" s="37">
        <f>SUM(T136:T142)</f>
        <v>394</v>
      </c>
      <c r="U143" s="38">
        <f>SUM(U136:U142)</f>
        <v>1423</v>
      </c>
      <c r="V143" s="39"/>
      <c r="W143" s="37">
        <f>SUM(W136:W142)</f>
        <v>350</v>
      </c>
      <c r="X143" s="37">
        <f>SUM(X136:X142)</f>
        <v>355</v>
      </c>
      <c r="Y143" s="37">
        <f>SUM(Y136:Y142)</f>
        <v>321</v>
      </c>
      <c r="Z143" s="37">
        <f>SUM(Z136:Z142)</f>
        <v>349</v>
      </c>
      <c r="AA143" s="38">
        <f>SUM(AA136:AA142)</f>
        <v>1375</v>
      </c>
      <c r="AB143" s="39"/>
      <c r="AC143" s="37">
        <f>SUM(AC136:AC142)</f>
        <v>372</v>
      </c>
      <c r="AD143" s="37">
        <f>SUM(AD136:AD142)</f>
        <v>297</v>
      </c>
      <c r="AE143" s="37">
        <f>SUM(AE136:AE142)</f>
        <v>405</v>
      </c>
      <c r="AF143" s="37">
        <f>SUM(AF136:AF142)</f>
        <v>357</v>
      </c>
      <c r="AG143" s="38">
        <f>SUM(AG136:AG142)</f>
        <v>1431</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6994</v>
      </c>
      <c r="CE143" s="17">
        <f>CD143/CC143</f>
        <v>349.7</v>
      </c>
    </row>
    <row r="144" spans="1:83" ht="15.75" customHeight="1" x14ac:dyDescent="0.25">
      <c r="A144" s="33"/>
      <c r="B144" s="34" t="s">
        <v>33</v>
      </c>
      <c r="C144" s="43"/>
      <c r="D144" s="36">
        <f>SUM(D136:D141)</f>
        <v>56</v>
      </c>
      <c r="E144" s="37">
        <f>E143+$D$144-E142</f>
        <v>427</v>
      </c>
      <c r="F144" s="37">
        <f>F143+$D$144-F142</f>
        <v>420</v>
      </c>
      <c r="G144" s="37">
        <f>G143+$D$144-G142</f>
        <v>370</v>
      </c>
      <c r="H144" s="37">
        <f>H143+$D$144-H142</f>
        <v>375</v>
      </c>
      <c r="I144" s="38">
        <f>E144+F144+G144+H144</f>
        <v>1592</v>
      </c>
      <c r="J144" s="36">
        <f>SUM(J136:J141)</f>
        <v>58</v>
      </c>
      <c r="K144" s="37">
        <f>K143+$J$144-K142</f>
        <v>454</v>
      </c>
      <c r="L144" s="37">
        <f>L143+$J$144-L142</f>
        <v>392</v>
      </c>
      <c r="M144" s="37">
        <f>M143+$J$144-M142</f>
        <v>400</v>
      </c>
      <c r="N144" s="37">
        <f>N143+$J$144-N142</f>
        <v>383</v>
      </c>
      <c r="O144" s="38">
        <f>K144+L144+M144+N144</f>
        <v>1629</v>
      </c>
      <c r="P144" s="36">
        <f>SUM(P136:P141)</f>
        <v>53</v>
      </c>
      <c r="Q144" s="37">
        <f>Q143+$P$144-Q142</f>
        <v>381</v>
      </c>
      <c r="R144" s="37">
        <f>R143+$P$144-R142</f>
        <v>404</v>
      </c>
      <c r="S144" s="37">
        <f>S143+$P$144-S142</f>
        <v>403</v>
      </c>
      <c r="T144" s="37">
        <f>T143+$P$144-T142</f>
        <v>447</v>
      </c>
      <c r="U144" s="38">
        <f>Q144+R144+S144+T144</f>
        <v>1635</v>
      </c>
      <c r="V144" s="36">
        <f>SUM(V136:V141)</f>
        <v>44</v>
      </c>
      <c r="W144" s="37">
        <f>W143+$V$144</f>
        <v>394</v>
      </c>
      <c r="X144" s="37">
        <f>X143+$V$144</f>
        <v>399</v>
      </c>
      <c r="Y144" s="37">
        <f>Y143+$V$144</f>
        <v>365</v>
      </c>
      <c r="Z144" s="37">
        <f>Z143+$V$144</f>
        <v>393</v>
      </c>
      <c r="AA144" s="38">
        <f>W144+X144+Y144+Z144</f>
        <v>1551</v>
      </c>
      <c r="AB144" s="36">
        <f>SUM(AB136:AB141)</f>
        <v>58</v>
      </c>
      <c r="AC144" s="37">
        <f>AC143+$AB$144-AC142</f>
        <v>430</v>
      </c>
      <c r="AD144" s="37">
        <f>AD143+$AB$144-AD142</f>
        <v>355</v>
      </c>
      <c r="AE144" s="37">
        <f>AE143+$AB$144-AE142</f>
        <v>463</v>
      </c>
      <c r="AF144" s="37">
        <f>AF143+$AB$144-AF142</f>
        <v>415</v>
      </c>
      <c r="AG144" s="38">
        <f>AC144+AD144+AE144+AF144</f>
        <v>1663</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8070</v>
      </c>
      <c r="CE144" s="17">
        <f>CD144/CC144</f>
        <v>403.5</v>
      </c>
    </row>
    <row r="145" spans="1:83" ht="15.75" customHeight="1" x14ac:dyDescent="0.25">
      <c r="A145" s="33"/>
      <c r="B145" s="34" t="s">
        <v>34</v>
      </c>
      <c r="C145" s="43"/>
      <c r="D145" s="39"/>
      <c r="E145" s="37">
        <f>IF($D$144&gt;0,IF(E143=E162,0.5,IF(E143&gt;E162,1,0)),0)</f>
        <v>0</v>
      </c>
      <c r="F145" s="37">
        <f>IF($D$144&gt;0,IF(F143=F162,0.5,IF(F143&gt;F162,1,0)),0)</f>
        <v>1</v>
      </c>
      <c r="G145" s="37">
        <f>IF($D$144&gt;0,IF(G143=G162,0.5,IF(G143&gt;G162,1,0)),0)</f>
        <v>0</v>
      </c>
      <c r="H145" s="37">
        <f>IF($D$144&gt;0,IF(H143=H162,0.5,IF(H143&gt;H162,1,0)),0)</f>
        <v>0</v>
      </c>
      <c r="I145" s="38">
        <f>IF($D$144&gt;0,IF(I143=I162,0.5,IF(I143&gt;I162,1,0)),0)</f>
        <v>0</v>
      </c>
      <c r="J145" s="39"/>
      <c r="K145" s="37">
        <f t="shared" ref="K145:O146" si="375">IF($J$144&gt;0,IF(K143=K117,0.5,IF(K143&gt;K117,1,0)),0)</f>
        <v>1</v>
      </c>
      <c r="L145" s="37">
        <f t="shared" si="375"/>
        <v>0</v>
      </c>
      <c r="M145" s="37">
        <f t="shared" si="375"/>
        <v>0</v>
      </c>
      <c r="N145" s="37">
        <f t="shared" si="375"/>
        <v>0</v>
      </c>
      <c r="O145" s="38">
        <f t="shared" si="375"/>
        <v>0</v>
      </c>
      <c r="P145" s="39"/>
      <c r="Q145" s="37">
        <f t="shared" ref="Q145:U146" si="376">IF($P$144&gt;0,IF(Q143=Q52,0.5,IF(Q143&gt;Q52,1,0)),0)</f>
        <v>1</v>
      </c>
      <c r="R145" s="37">
        <f t="shared" si="376"/>
        <v>1</v>
      </c>
      <c r="S145" s="37">
        <f t="shared" si="376"/>
        <v>1</v>
      </c>
      <c r="T145" s="37">
        <f t="shared" si="376"/>
        <v>1</v>
      </c>
      <c r="U145" s="38">
        <f t="shared" si="376"/>
        <v>1</v>
      </c>
      <c r="V145" s="39"/>
      <c r="W145" s="37">
        <f t="shared" ref="W145:AA146" si="377">IF($V$144&gt;0,IF(W143=W78,0.5,IF(W143&gt;W78,1,0)),0)</f>
        <v>0</v>
      </c>
      <c r="X145" s="37">
        <f t="shared" si="377"/>
        <v>0</v>
      </c>
      <c r="Y145" s="37">
        <f t="shared" si="377"/>
        <v>0</v>
      </c>
      <c r="Z145" s="37">
        <f t="shared" si="377"/>
        <v>0</v>
      </c>
      <c r="AA145" s="38">
        <f t="shared" si="377"/>
        <v>0</v>
      </c>
      <c r="AB145" s="39"/>
      <c r="AC145" s="37">
        <f t="shared" ref="AC145:AG146" si="378">IF($AB$144&gt;0,IF(AC143=AC104,0.5,IF(AC143&gt;AC104,1,0)),0)</f>
        <v>1</v>
      </c>
      <c r="AD145" s="37">
        <f t="shared" si="378"/>
        <v>0</v>
      </c>
      <c r="AE145" s="37">
        <f t="shared" si="378"/>
        <v>0</v>
      </c>
      <c r="AF145" s="37">
        <f t="shared" si="378"/>
        <v>0</v>
      </c>
      <c r="AG145" s="38">
        <f t="shared" si="378"/>
        <v>0</v>
      </c>
      <c r="AH145" s="39"/>
      <c r="AI145" s="37">
        <f t="shared" ref="AI145:AM146" si="379">IF($AH$144&gt;0,IF(AI143=AI10,0.5,IF(AI143&gt;AI10,1,0)),0)</f>
        <v>0</v>
      </c>
      <c r="AJ145" s="37">
        <f t="shared" si="379"/>
        <v>0</v>
      </c>
      <c r="AK145" s="37">
        <f t="shared" si="379"/>
        <v>0</v>
      </c>
      <c r="AL145" s="37">
        <f t="shared" si="379"/>
        <v>0</v>
      </c>
      <c r="AM145" s="38">
        <f t="shared" si="379"/>
        <v>0</v>
      </c>
      <c r="AN145" s="39"/>
      <c r="AO145" s="37">
        <f t="shared" ref="AO145:AS146" si="380">IF($AN$144&gt;0,IF(AO143=AO36,0.5,IF(AO143&gt;AO36,1,0)),0)</f>
        <v>0</v>
      </c>
      <c r="AP145" s="37">
        <f t="shared" si="380"/>
        <v>0</v>
      </c>
      <c r="AQ145" s="37">
        <f t="shared" si="380"/>
        <v>0</v>
      </c>
      <c r="AR145" s="37">
        <f t="shared" si="380"/>
        <v>0</v>
      </c>
      <c r="AS145" s="38">
        <f t="shared" si="380"/>
        <v>0</v>
      </c>
      <c r="AT145" s="39"/>
      <c r="AU145" s="37">
        <f t="shared" ref="AU145:AY146" si="381">IF($AT$144&gt;0,IF(AU143=AU91,0.5,IF(AU143&gt;AU91,1,0)),0)</f>
        <v>0</v>
      </c>
      <c r="AV145" s="37">
        <f t="shared" si="381"/>
        <v>0</v>
      </c>
      <c r="AW145" s="37">
        <f t="shared" si="381"/>
        <v>0</v>
      </c>
      <c r="AX145" s="37">
        <f t="shared" si="381"/>
        <v>0</v>
      </c>
      <c r="AY145" s="38">
        <f t="shared" si="381"/>
        <v>0</v>
      </c>
      <c r="AZ145" s="39"/>
      <c r="BA145" s="37">
        <f t="shared" ref="BA145:BE146" si="382">IF($AZ$144&gt;0,IF(BA143=BA23,0.5,IF(BA143&gt;BA23,1,0)),0)</f>
        <v>0</v>
      </c>
      <c r="BB145" s="37">
        <f t="shared" si="382"/>
        <v>0</v>
      </c>
      <c r="BC145" s="37">
        <f t="shared" si="382"/>
        <v>0</v>
      </c>
      <c r="BD145" s="37">
        <f t="shared" si="382"/>
        <v>0</v>
      </c>
      <c r="BE145" s="38">
        <f t="shared" si="382"/>
        <v>0</v>
      </c>
      <c r="BF145" s="39"/>
      <c r="BG145" s="37">
        <f t="shared" ref="BG145:BK146" si="383">IF($BF$144&gt;0,IF(BG143=BG65,0.5,IF(BG143&gt;BG65,1,0)),0)</f>
        <v>0</v>
      </c>
      <c r="BH145" s="37">
        <f t="shared" si="383"/>
        <v>0</v>
      </c>
      <c r="BI145" s="37">
        <f t="shared" si="383"/>
        <v>0</v>
      </c>
      <c r="BJ145" s="37">
        <f t="shared" si="383"/>
        <v>0</v>
      </c>
      <c r="BK145" s="38">
        <f t="shared" si="383"/>
        <v>0</v>
      </c>
      <c r="BL145" s="39"/>
      <c r="BM145" s="37">
        <f t="shared" ref="BM145:BQ146" si="384">IF($BL$144&gt;0,IF(BM143=BM130,0.5,IF(BM143&gt;BM130,1,0)),0)</f>
        <v>0</v>
      </c>
      <c r="BN145" s="37">
        <f t="shared" si="384"/>
        <v>0</v>
      </c>
      <c r="BO145" s="37">
        <f t="shared" si="384"/>
        <v>0</v>
      </c>
      <c r="BP145" s="37">
        <f t="shared" si="384"/>
        <v>0</v>
      </c>
      <c r="BQ145" s="67">
        <f t="shared" si="384"/>
        <v>0</v>
      </c>
      <c r="BR145" s="68">
        <f>SUM((IF(E145&gt;0,1,0)+(IF(F145&gt;0,1,0)+(IF(G145&gt;0,1,0)+(IF(H145&gt;0,1,0))))))</f>
        <v>1</v>
      </c>
      <c r="BS145" s="17">
        <f>SUM((IF(K145&gt;0,1,0)+(IF(L145&gt;0,1,0)+(IF(M145&gt;0,1,0)+(IF(N145&gt;0,1,0))))))</f>
        <v>1</v>
      </c>
      <c r="BT145" s="17">
        <f>SUM((IF(Q145&gt;0,1,0)+(IF(R145&gt;0,1,0)+(IF(S145&gt;0,1,0)+(IF(T145&gt;0,1,0))))))</f>
        <v>4</v>
      </c>
      <c r="BU145" s="17">
        <f>SUM((IF(W145&gt;0,1,0)+(IF(X145&gt;0,1,0)+(IF(Y145&gt;0,1,0)+(IF(Z145&gt;0,1,0))))))</f>
        <v>0</v>
      </c>
      <c r="BV145" s="17">
        <f>SUM((IF(AC145&gt;0,1,0)+(IF(AD145&gt;0,1,0)+(IF(AE145&gt;0,1,0)+(IF(AF145&gt;0,1,0))))))</f>
        <v>1</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IF($D$144&gt;0,IF(E144=E163,0.5,IF(E144&gt;E163,1,0)),0)</f>
        <v>0</v>
      </c>
      <c r="F146" s="37">
        <f>IF($D$144&gt;0,IF(F144=F163,0.5,IF(F144&gt;F163,1,0)),0)</f>
        <v>1</v>
      </c>
      <c r="G146" s="37">
        <f>IF($D$144&gt;0,IF(G144=G163,0.5,IF(G144&gt;G163,1,0)),0)</f>
        <v>0</v>
      </c>
      <c r="H146" s="37">
        <f>IF($D$144&gt;0,IF(H144=H163,0.5,IF(H144&gt;H163,1,0)),0)</f>
        <v>0</v>
      </c>
      <c r="I146" s="38">
        <f>IF($D$144&gt;0,IF(I144=I163,0.5,IF(I144&gt;I163,1,0)),0)</f>
        <v>0</v>
      </c>
      <c r="J146" s="39"/>
      <c r="K146" s="37">
        <f t="shared" si="375"/>
        <v>1</v>
      </c>
      <c r="L146" s="37">
        <f t="shared" si="375"/>
        <v>0</v>
      </c>
      <c r="M146" s="37">
        <f t="shared" si="375"/>
        <v>0</v>
      </c>
      <c r="N146" s="37">
        <f t="shared" si="375"/>
        <v>0</v>
      </c>
      <c r="O146" s="38">
        <f t="shared" si="375"/>
        <v>0</v>
      </c>
      <c r="P146" s="39"/>
      <c r="Q146" s="37">
        <f t="shared" si="376"/>
        <v>1</v>
      </c>
      <c r="R146" s="37">
        <f t="shared" si="376"/>
        <v>1</v>
      </c>
      <c r="S146" s="37">
        <f t="shared" si="376"/>
        <v>1</v>
      </c>
      <c r="T146" s="37">
        <f t="shared" si="376"/>
        <v>1</v>
      </c>
      <c r="U146" s="38">
        <f t="shared" si="376"/>
        <v>1</v>
      </c>
      <c r="V146" s="39"/>
      <c r="W146" s="37">
        <f t="shared" si="377"/>
        <v>0</v>
      </c>
      <c r="X146" s="37">
        <f t="shared" si="377"/>
        <v>0</v>
      </c>
      <c r="Y146" s="37">
        <f t="shared" si="377"/>
        <v>0</v>
      </c>
      <c r="Z146" s="37">
        <f t="shared" si="377"/>
        <v>0</v>
      </c>
      <c r="AA146" s="38">
        <f t="shared" si="377"/>
        <v>0</v>
      </c>
      <c r="AB146" s="39"/>
      <c r="AC146" s="37">
        <f t="shared" si="378"/>
        <v>1</v>
      </c>
      <c r="AD146" s="37">
        <f t="shared" si="378"/>
        <v>0</v>
      </c>
      <c r="AE146" s="37">
        <f t="shared" si="378"/>
        <v>0</v>
      </c>
      <c r="AF146" s="37">
        <f t="shared" si="378"/>
        <v>0</v>
      </c>
      <c r="AG146" s="38">
        <f t="shared" si="378"/>
        <v>0</v>
      </c>
      <c r="AH146" s="39"/>
      <c r="AI146" s="37">
        <f t="shared" si="379"/>
        <v>0</v>
      </c>
      <c r="AJ146" s="37">
        <f t="shared" si="379"/>
        <v>0</v>
      </c>
      <c r="AK146" s="37">
        <f t="shared" si="379"/>
        <v>0</v>
      </c>
      <c r="AL146" s="37">
        <f t="shared" si="379"/>
        <v>0</v>
      </c>
      <c r="AM146" s="38">
        <f t="shared" si="379"/>
        <v>0</v>
      </c>
      <c r="AN146" s="39"/>
      <c r="AO146" s="37">
        <f t="shared" si="380"/>
        <v>0</v>
      </c>
      <c r="AP146" s="37">
        <f t="shared" si="380"/>
        <v>0</v>
      </c>
      <c r="AQ146" s="37">
        <f t="shared" si="380"/>
        <v>0</v>
      </c>
      <c r="AR146" s="37">
        <f t="shared" si="380"/>
        <v>0</v>
      </c>
      <c r="AS146" s="38">
        <f t="shared" si="380"/>
        <v>0</v>
      </c>
      <c r="AT146" s="39"/>
      <c r="AU146" s="37">
        <f t="shared" si="381"/>
        <v>0</v>
      </c>
      <c r="AV146" s="37">
        <f t="shared" si="381"/>
        <v>0</v>
      </c>
      <c r="AW146" s="37">
        <f t="shared" si="381"/>
        <v>0</v>
      </c>
      <c r="AX146" s="37">
        <f t="shared" si="381"/>
        <v>0</v>
      </c>
      <c r="AY146" s="38">
        <f t="shared" si="381"/>
        <v>0</v>
      </c>
      <c r="AZ146" s="39"/>
      <c r="BA146" s="37">
        <f t="shared" si="382"/>
        <v>0</v>
      </c>
      <c r="BB146" s="37">
        <f t="shared" si="382"/>
        <v>0</v>
      </c>
      <c r="BC146" s="37">
        <f t="shared" si="382"/>
        <v>0</v>
      </c>
      <c r="BD146" s="37">
        <f t="shared" si="382"/>
        <v>0</v>
      </c>
      <c r="BE146" s="38">
        <f t="shared" si="382"/>
        <v>0</v>
      </c>
      <c r="BF146" s="39"/>
      <c r="BG146" s="37">
        <f t="shared" si="383"/>
        <v>0</v>
      </c>
      <c r="BH146" s="37">
        <f t="shared" si="383"/>
        <v>0</v>
      </c>
      <c r="BI146" s="37">
        <f t="shared" si="383"/>
        <v>0</v>
      </c>
      <c r="BJ146" s="37">
        <f t="shared" si="383"/>
        <v>0</v>
      </c>
      <c r="BK146" s="38">
        <f t="shared" si="383"/>
        <v>0</v>
      </c>
      <c r="BL146" s="39"/>
      <c r="BM146" s="37">
        <f t="shared" si="384"/>
        <v>0</v>
      </c>
      <c r="BN146" s="37">
        <f t="shared" si="384"/>
        <v>0</v>
      </c>
      <c r="BO146" s="37">
        <f t="shared" si="384"/>
        <v>0</v>
      </c>
      <c r="BP146" s="37">
        <f t="shared" si="384"/>
        <v>0</v>
      </c>
      <c r="BQ146" s="67">
        <f t="shared" si="384"/>
        <v>0</v>
      </c>
      <c r="BR146" s="68">
        <f>SUM((IF(E146&gt;0,1,0)+(IF(F146&gt;0,1,0)+(IF(G146&gt;0,1,0)+(IF(H146&gt;0,1,0))))))</f>
        <v>1</v>
      </c>
      <c r="BS146" s="17">
        <f>SUM((IF(K146&gt;0,1,0)+(IF(L146&gt;0,1,0)+(IF(M146&gt;0,1,0)+(IF(N146&gt;0,1,0))))))</f>
        <v>1</v>
      </c>
      <c r="BT146" s="17">
        <f>SUM((IF(Q146&gt;0,1,0)+(IF(R146&gt;0,1,0)+(IF(S146&gt;0,1,0)+(IF(T146&gt;0,1,0))))))</f>
        <v>4</v>
      </c>
      <c r="BU146" s="17">
        <f>SUM((IF(W146&gt;0,1,0)+(IF(X146&gt;0,1,0)+(IF(Y146&gt;0,1,0)+(IF(Z146&gt;0,1,0))))))</f>
        <v>0</v>
      </c>
      <c r="BV146" s="17">
        <f>SUM((IF(AC146&gt;0,1,0)+(IF(AD146&gt;0,1,0)+(IF(AE146&gt;0,1,0)+(IF(AF146&gt;0,1,0))))))</f>
        <v>1</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2</v>
      </c>
      <c r="J147" s="56"/>
      <c r="K147" s="57"/>
      <c r="L147" s="57"/>
      <c r="M147" s="57"/>
      <c r="N147" s="57"/>
      <c r="O147" s="58">
        <f>SUM(K145+L145+M145+N145+O145+K146+L146+M146+N146+O146)</f>
        <v>2</v>
      </c>
      <c r="P147" s="56"/>
      <c r="Q147" s="57"/>
      <c r="R147" s="57"/>
      <c r="S147" s="57"/>
      <c r="T147" s="57"/>
      <c r="U147" s="58">
        <f>SUM(Q145+R145+S145+T145+U145+Q146+R146+S146+T146+U146)</f>
        <v>10</v>
      </c>
      <c r="V147" s="56"/>
      <c r="W147" s="57"/>
      <c r="X147" s="57"/>
      <c r="Y147" s="57"/>
      <c r="Z147" s="57"/>
      <c r="AA147" s="58">
        <f>SUM(W145+X145+Y145+Z145+AA145+W146+X146+Y146+Z146+AA146)</f>
        <v>0</v>
      </c>
      <c r="AB147" s="56"/>
      <c r="AC147" s="57"/>
      <c r="AD147" s="57"/>
      <c r="AE147" s="57"/>
      <c r="AF147" s="57"/>
      <c r="AG147" s="58">
        <f>SUM(AC145+AD145+AE145+AF145+AG145+AC146+AD146+AE146+AF146+AG146)</f>
        <v>2</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1" t="s">
        <v>96</v>
      </c>
      <c r="C148" s="110"/>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SUM(E149:H149)</f>
        <v>0</v>
      </c>
      <c r="J149" s="39">
        <v>33</v>
      </c>
      <c r="K149" s="40">
        <v>171</v>
      </c>
      <c r="L149" s="40">
        <v>125</v>
      </c>
      <c r="M149" s="40">
        <v>213</v>
      </c>
      <c r="N149" s="40">
        <v>154</v>
      </c>
      <c r="O149" s="38">
        <f>SUM(K149:N149)</f>
        <v>663</v>
      </c>
      <c r="P149" s="39">
        <v>34</v>
      </c>
      <c r="Q149" s="40">
        <v>201</v>
      </c>
      <c r="R149" s="40">
        <v>183</v>
      </c>
      <c r="S149" s="40">
        <v>183</v>
      </c>
      <c r="T149" s="40">
        <v>210</v>
      </c>
      <c r="U149" s="38">
        <f>SUM(Q149:T149)</f>
        <v>777</v>
      </c>
      <c r="V149" s="39">
        <v>32</v>
      </c>
      <c r="W149" s="40">
        <v>152</v>
      </c>
      <c r="X149" s="40">
        <v>156</v>
      </c>
      <c r="Y149" s="40">
        <v>169</v>
      </c>
      <c r="Z149" s="40">
        <v>174</v>
      </c>
      <c r="AA149" s="38">
        <f>SUM(W149:Z149)</f>
        <v>651</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9" si="385">SUM(AU149:AX149)</f>
        <v>0</v>
      </c>
      <c r="AZ149" s="39"/>
      <c r="BA149" s="40"/>
      <c r="BB149" s="40"/>
      <c r="BC149" s="40"/>
      <c r="BD149" s="40"/>
      <c r="BE149" s="38">
        <f t="shared" ref="BE149:BE161" si="386">SUM(BA149:BD149)</f>
        <v>0</v>
      </c>
      <c r="BF149" s="39"/>
      <c r="BG149" s="40"/>
      <c r="BH149" s="40"/>
      <c r="BI149" s="40"/>
      <c r="BJ149" s="40"/>
      <c r="BK149" s="38">
        <f t="shared" ref="BK149:BK159" si="387">SUM(BG149:BJ149)</f>
        <v>0</v>
      </c>
      <c r="BL149" s="39"/>
      <c r="BM149" s="40"/>
      <c r="BN149" s="40"/>
      <c r="BO149" s="40"/>
      <c r="BP149" s="40"/>
      <c r="BQ149" s="38">
        <f t="shared" ref="BQ149:BQ159" si="388">SUM(BM149:BP149)</f>
        <v>0</v>
      </c>
      <c r="BR149" s="41">
        <f t="shared" ref="BR149:BR159" si="389">SUM((IF(E149&gt;0,1,0)+(IF(F149&gt;0,1,0)+(IF(G149&gt;0,1,0)+(IF(H149&gt;0,1,0))))))</f>
        <v>0</v>
      </c>
      <c r="BS149" s="17">
        <f t="shared" ref="BS149:BS159" si="390">SUM((IF(K149&gt;0,1,0)+(IF(L149&gt;0,1,0)+(IF(M149&gt;0,1,0)+(IF(N149&gt;0,1,0))))))</f>
        <v>4</v>
      </c>
      <c r="BT149" s="17">
        <f t="shared" ref="BT149:BT159" si="391">SUM((IF(Q149&gt;0,1,0)+(IF(R149&gt;0,1,0)+(IF(S149&gt;0,1,0)+(IF(T149&gt;0,1,0))))))</f>
        <v>4</v>
      </c>
      <c r="BU149" s="17">
        <f t="shared" ref="BU149:BU159" si="392">SUM((IF(W149&gt;0,1,0)+(IF(X149&gt;0,1,0)+(IF(Y149&gt;0,1,0)+(IF(Z149&gt;0,1,0))))))</f>
        <v>4</v>
      </c>
      <c r="BV149" s="17">
        <f t="shared" ref="BV149:BV159" si="393">SUM((IF(AC149&gt;0,1,0)+(IF(AD149&gt;0,1,0)+(IF(AE149&gt;0,1,0)+(IF(AF149&gt;0,1,0))))))</f>
        <v>0</v>
      </c>
      <c r="BW149" s="17">
        <f t="shared" ref="BW149:BW159" si="394">SUM((IF(AI149&gt;0,1,0)+(IF(AJ149&gt;0,1,0)+(IF(AK149&gt;0,1,0)+(IF(AL149&gt;0,1,0))))))</f>
        <v>0</v>
      </c>
      <c r="BX149" s="17">
        <f t="shared" ref="BX149:BX159" si="395">SUM((IF(AO149&gt;0,1,0)+(IF(AP149&gt;0,1,0)+(IF(AQ149&gt;0,1,0)+(IF(AR149&gt;0,1,0))))))</f>
        <v>0</v>
      </c>
      <c r="BY149" s="17">
        <f t="shared" ref="BY149:BY159" si="396">SUM((IF(AU149&gt;0,1,0)+(IF(AV149&gt;0,1,0)+(IF(AW149&gt;0,1,0)+(IF(AX149&gt;0,1,0))))))</f>
        <v>0</v>
      </c>
      <c r="BZ149" s="17">
        <f t="shared" ref="BZ149:BZ159" si="397">SUM((IF(BA149&gt;0,1,0)+(IF(BB149&gt;0,1,0)+(IF(BC149&gt;0,1,0)+(IF(BD149&gt;0,1,0))))))</f>
        <v>0</v>
      </c>
      <c r="CA149" s="17">
        <f t="shared" ref="CA149:CA159" si="398">SUM((IF(BG149&gt;0,1,0)+(IF(BH149&gt;0,1,0)+(IF(BI149&gt;0,1,0)+(IF(BJ149&gt;0,1,0))))))</f>
        <v>0</v>
      </c>
      <c r="CB149" s="17">
        <f t="shared" ref="CB149:CB159" si="399">SUM((IF(BM149&gt;0,1,0)+(IF(BN149&gt;0,1,0)+(IF(BO149&gt;0,1,0)+(IF(BP149&gt;0,1,0))))))</f>
        <v>0</v>
      </c>
      <c r="CC149" s="17">
        <f t="shared" ref="CC149:CC159" si="400">SUM(BR149:CB149)</f>
        <v>12</v>
      </c>
      <c r="CD149" s="17">
        <f t="shared" ref="CD149:CD159" si="401">I149+O149+U149+AA149+AG149+AM149+AS149+AY149+BE149+BK149+BQ149</f>
        <v>2091</v>
      </c>
      <c r="CE149" s="17">
        <f t="shared" ref="CE149:CE159" si="402">CD149/CC149</f>
        <v>174.25</v>
      </c>
    </row>
    <row r="150" spans="1:83" ht="15.75" customHeight="1" x14ac:dyDescent="0.25">
      <c r="A150" s="33"/>
      <c r="B150" s="102" t="s">
        <v>97</v>
      </c>
      <c r="C150" s="103" t="s">
        <v>98</v>
      </c>
      <c r="D150" s="36">
        <v>35</v>
      </c>
      <c r="E150" s="37">
        <v>194</v>
      </c>
      <c r="F150" s="37">
        <v>144</v>
      </c>
      <c r="G150" s="37">
        <v>161</v>
      </c>
      <c r="H150" s="37">
        <v>155</v>
      </c>
      <c r="I150" s="38">
        <f>SUM(E150:H150)</f>
        <v>654</v>
      </c>
      <c r="J150" s="39">
        <v>39</v>
      </c>
      <c r="K150" s="40">
        <v>129</v>
      </c>
      <c r="L150" s="40">
        <v>174</v>
      </c>
      <c r="M150" s="40">
        <v>157</v>
      </c>
      <c r="N150" s="40">
        <v>201</v>
      </c>
      <c r="O150" s="38">
        <f>SUM(K150:N150)</f>
        <v>661</v>
      </c>
      <c r="P150" s="39">
        <v>39</v>
      </c>
      <c r="Q150" s="40">
        <v>145</v>
      </c>
      <c r="R150" s="40">
        <v>136</v>
      </c>
      <c r="S150" s="40">
        <v>159</v>
      </c>
      <c r="T150" s="40">
        <v>163</v>
      </c>
      <c r="U150" s="38">
        <f>SUM(Q150:T150)</f>
        <v>603</v>
      </c>
      <c r="V150" s="39"/>
      <c r="W150" s="40"/>
      <c r="X150" s="40"/>
      <c r="Y150" s="40"/>
      <c r="Z150" s="40"/>
      <c r="AA150" s="38">
        <f>SUM(W150:Z150)</f>
        <v>0</v>
      </c>
      <c r="AB150" s="39">
        <v>42</v>
      </c>
      <c r="AC150" s="40">
        <v>181</v>
      </c>
      <c r="AD150" s="40">
        <v>200</v>
      </c>
      <c r="AE150" s="40">
        <v>218</v>
      </c>
      <c r="AF150" s="40">
        <v>148</v>
      </c>
      <c r="AG150" s="38">
        <f>SUM(AC150:AF150)</f>
        <v>747</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85"/>
        <v>0</v>
      </c>
      <c r="AZ150" s="39"/>
      <c r="BA150" s="40"/>
      <c r="BB150" s="40"/>
      <c r="BC150" s="40"/>
      <c r="BD150" s="40"/>
      <c r="BE150" s="38">
        <f t="shared" si="386"/>
        <v>0</v>
      </c>
      <c r="BF150" s="39"/>
      <c r="BG150" s="40"/>
      <c r="BH150" s="40"/>
      <c r="BI150" s="40"/>
      <c r="BJ150" s="40"/>
      <c r="BK150" s="38">
        <f t="shared" si="387"/>
        <v>0</v>
      </c>
      <c r="BL150" s="39"/>
      <c r="BM150" s="40"/>
      <c r="BN150" s="40"/>
      <c r="BO150" s="40"/>
      <c r="BP150" s="40"/>
      <c r="BQ150" s="38">
        <f t="shared" si="388"/>
        <v>0</v>
      </c>
      <c r="BR150" s="41">
        <f t="shared" si="389"/>
        <v>4</v>
      </c>
      <c r="BS150" s="17">
        <f t="shared" si="390"/>
        <v>4</v>
      </c>
      <c r="BT150" s="17">
        <f t="shared" si="391"/>
        <v>4</v>
      </c>
      <c r="BU150" s="17">
        <f t="shared" si="392"/>
        <v>0</v>
      </c>
      <c r="BV150" s="17">
        <f t="shared" si="393"/>
        <v>4</v>
      </c>
      <c r="BW150" s="17">
        <f t="shared" si="394"/>
        <v>0</v>
      </c>
      <c r="BX150" s="17">
        <f t="shared" si="395"/>
        <v>0</v>
      </c>
      <c r="BY150" s="17">
        <f t="shared" si="396"/>
        <v>0</v>
      </c>
      <c r="BZ150" s="17">
        <f t="shared" si="397"/>
        <v>0</v>
      </c>
      <c r="CA150" s="17">
        <f t="shared" si="398"/>
        <v>0</v>
      </c>
      <c r="CB150" s="17">
        <f t="shared" si="399"/>
        <v>0</v>
      </c>
      <c r="CC150" s="17">
        <f t="shared" si="400"/>
        <v>16</v>
      </c>
      <c r="CD150" s="17">
        <f t="shared" si="401"/>
        <v>2665</v>
      </c>
      <c r="CE150" s="17">
        <f t="shared" si="402"/>
        <v>166.5625</v>
      </c>
    </row>
    <row r="151" spans="1:83" ht="15.75" customHeight="1" x14ac:dyDescent="0.25">
      <c r="A151" s="33"/>
      <c r="B151" s="113" t="s">
        <v>136</v>
      </c>
      <c r="C151" s="103" t="s">
        <v>104</v>
      </c>
      <c r="D151" s="36"/>
      <c r="E151" s="67"/>
      <c r="F151" s="67"/>
      <c r="G151" s="67"/>
      <c r="H151" s="67"/>
      <c r="I151" s="38">
        <f>SUM(E151:H151)</f>
        <v>0</v>
      </c>
      <c r="J151" s="39"/>
      <c r="K151" s="114"/>
      <c r="L151" s="114"/>
      <c r="M151" s="114"/>
      <c r="N151" s="114"/>
      <c r="O151" s="38">
        <f>SUM(K151:N151)</f>
        <v>0</v>
      </c>
      <c r="P151" s="39"/>
      <c r="Q151" s="114"/>
      <c r="R151" s="114"/>
      <c r="S151" s="114"/>
      <c r="T151" s="114"/>
      <c r="U151" s="38">
        <f>SUM(Q151:T151)</f>
        <v>0</v>
      </c>
      <c r="V151" s="39"/>
      <c r="W151" s="114"/>
      <c r="X151" s="114"/>
      <c r="Y151" s="114"/>
      <c r="Z151" s="114"/>
      <c r="AA151" s="38">
        <f>SUM(W151:Z151)</f>
        <v>0</v>
      </c>
      <c r="AB151" s="39">
        <v>35</v>
      </c>
      <c r="AC151" s="114">
        <v>151</v>
      </c>
      <c r="AD151" s="114">
        <v>202</v>
      </c>
      <c r="AE151" s="114">
        <v>148</v>
      </c>
      <c r="AF151" s="114">
        <v>178</v>
      </c>
      <c r="AG151" s="38">
        <f>SUM(AC151:AF151)</f>
        <v>679</v>
      </c>
      <c r="AH151" s="39"/>
      <c r="AI151" s="114"/>
      <c r="AJ151" s="114"/>
      <c r="AK151" s="114"/>
      <c r="AL151" s="114"/>
      <c r="AM151" s="38">
        <f>SUM(AI151:AL151)</f>
        <v>0</v>
      </c>
      <c r="AN151" s="39"/>
      <c r="AO151" s="114"/>
      <c r="AP151" s="114"/>
      <c r="AQ151" s="114"/>
      <c r="AR151" s="114"/>
      <c r="AS151" s="38">
        <f>SUM(AO151:AR151)</f>
        <v>0</v>
      </c>
      <c r="AT151" s="39"/>
      <c r="AU151" s="114"/>
      <c r="AV151" s="114"/>
      <c r="AW151" s="114"/>
      <c r="AX151" s="114"/>
      <c r="AY151" s="38">
        <f t="shared" si="385"/>
        <v>0</v>
      </c>
      <c r="AZ151" s="39"/>
      <c r="BA151" s="114"/>
      <c r="BB151" s="114"/>
      <c r="BC151" s="114"/>
      <c r="BD151" s="114"/>
      <c r="BE151" s="38">
        <f t="shared" si="386"/>
        <v>0</v>
      </c>
      <c r="BF151" s="39"/>
      <c r="BG151" s="114"/>
      <c r="BH151" s="114"/>
      <c r="BI151" s="114"/>
      <c r="BJ151" s="114"/>
      <c r="BK151" s="38">
        <f t="shared" si="387"/>
        <v>0</v>
      </c>
      <c r="BL151" s="39"/>
      <c r="BM151" s="114"/>
      <c r="BN151" s="114"/>
      <c r="BO151" s="114"/>
      <c r="BP151" s="114"/>
      <c r="BQ151" s="38">
        <f t="shared" si="388"/>
        <v>0</v>
      </c>
      <c r="BR151" s="41">
        <f t="shared" ref="BR151" si="403">SUM((IF(E151&gt;0,1,0)+(IF(F151&gt;0,1,0)+(IF(G151&gt;0,1,0)+(IF(H151&gt;0,1,0))))))</f>
        <v>0</v>
      </c>
      <c r="BS151" s="17">
        <f t="shared" ref="BS151" si="404">SUM((IF(K151&gt;0,1,0)+(IF(L151&gt;0,1,0)+(IF(M151&gt;0,1,0)+(IF(N151&gt;0,1,0))))))</f>
        <v>0</v>
      </c>
      <c r="BT151" s="17">
        <f t="shared" ref="BT151" si="405">SUM((IF(Q151&gt;0,1,0)+(IF(R151&gt;0,1,0)+(IF(S151&gt;0,1,0)+(IF(T151&gt;0,1,0))))))</f>
        <v>0</v>
      </c>
      <c r="BU151" s="17">
        <f t="shared" ref="BU151" si="406">SUM((IF(W151&gt;0,1,0)+(IF(X151&gt;0,1,0)+(IF(Y151&gt;0,1,0)+(IF(Z151&gt;0,1,0))))))</f>
        <v>0</v>
      </c>
      <c r="BV151" s="17">
        <f t="shared" ref="BV151" si="407">SUM((IF(AC151&gt;0,1,0)+(IF(AD151&gt;0,1,0)+(IF(AE151&gt;0,1,0)+(IF(AF151&gt;0,1,0))))))</f>
        <v>4</v>
      </c>
      <c r="BW151" s="17">
        <f t="shared" ref="BW151" si="408">SUM((IF(AI151&gt;0,1,0)+(IF(AJ151&gt;0,1,0)+(IF(AK151&gt;0,1,0)+(IF(AL151&gt;0,1,0))))))</f>
        <v>0</v>
      </c>
      <c r="BX151" s="17">
        <f t="shared" ref="BX151" si="409">SUM((IF(AO151&gt;0,1,0)+(IF(AP151&gt;0,1,0)+(IF(AQ151&gt;0,1,0)+(IF(AR151&gt;0,1,0))))))</f>
        <v>0</v>
      </c>
      <c r="BY151" s="17">
        <f t="shared" ref="BY151" si="410">SUM((IF(AU151&gt;0,1,0)+(IF(AV151&gt;0,1,0)+(IF(AW151&gt;0,1,0)+(IF(AX151&gt;0,1,0))))))</f>
        <v>0</v>
      </c>
      <c r="BZ151" s="17">
        <f t="shared" ref="BZ151" si="411">SUM((IF(BA151&gt;0,1,0)+(IF(BB151&gt;0,1,0)+(IF(BC151&gt;0,1,0)+(IF(BD151&gt;0,1,0))))))</f>
        <v>0</v>
      </c>
      <c r="CA151" s="17">
        <f t="shared" ref="CA151" si="412">SUM((IF(BG151&gt;0,1,0)+(IF(BH151&gt;0,1,0)+(IF(BI151&gt;0,1,0)+(IF(BJ151&gt;0,1,0))))))</f>
        <v>0</v>
      </c>
      <c r="CB151" s="17">
        <f t="shared" ref="CB151" si="413">SUM((IF(BM151&gt;0,1,0)+(IF(BN151&gt;0,1,0)+(IF(BO151&gt;0,1,0)+(IF(BP151&gt;0,1,0))))))</f>
        <v>0</v>
      </c>
      <c r="CC151" s="17">
        <f t="shared" ref="CC151" si="414">SUM(BR151:CB151)</f>
        <v>4</v>
      </c>
      <c r="CD151" s="17">
        <f t="shared" ref="CD151" si="415">I151+O151+U151+AA151+AG151+AM151+AS151+AY151+BE151+BK151+BQ151</f>
        <v>679</v>
      </c>
      <c r="CE151" s="17">
        <f t="shared" ref="CE151" si="416">CD151/CC151</f>
        <v>169.75</v>
      </c>
    </row>
    <row r="152" spans="1:83" ht="15.75" customHeight="1" x14ac:dyDescent="0.25">
      <c r="A152" s="33"/>
      <c r="B152" s="42" t="s">
        <v>105</v>
      </c>
      <c r="C152" s="43" t="s">
        <v>106</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85"/>
        <v>0</v>
      </c>
      <c r="AZ152" s="39"/>
      <c r="BA152" s="40"/>
      <c r="BB152" s="40"/>
      <c r="BC152" s="40"/>
      <c r="BD152" s="40"/>
      <c r="BE152" s="38">
        <f t="shared" si="386"/>
        <v>0</v>
      </c>
      <c r="BF152" s="39"/>
      <c r="BG152" s="40"/>
      <c r="BH152" s="40"/>
      <c r="BI152" s="40"/>
      <c r="BJ152" s="40"/>
      <c r="BK152" s="38">
        <f t="shared" si="387"/>
        <v>0</v>
      </c>
      <c r="BL152" s="39"/>
      <c r="BM152" s="40"/>
      <c r="BN152" s="40"/>
      <c r="BO152" s="40"/>
      <c r="BP152" s="40"/>
      <c r="BQ152" s="38">
        <f t="shared" si="388"/>
        <v>0</v>
      </c>
      <c r="BR152" s="41">
        <f t="shared" si="389"/>
        <v>0</v>
      </c>
      <c r="BS152" s="17">
        <f t="shared" si="390"/>
        <v>0</v>
      </c>
      <c r="BT152" s="17">
        <f t="shared" si="391"/>
        <v>0</v>
      </c>
      <c r="BU152" s="17">
        <f t="shared" si="392"/>
        <v>0</v>
      </c>
      <c r="BV152" s="17">
        <f t="shared" si="393"/>
        <v>0</v>
      </c>
      <c r="BW152" s="17">
        <f t="shared" si="394"/>
        <v>0</v>
      </c>
      <c r="BX152" s="17">
        <f t="shared" si="395"/>
        <v>0</v>
      </c>
      <c r="BY152" s="17">
        <f t="shared" si="396"/>
        <v>0</v>
      </c>
      <c r="BZ152" s="17">
        <f t="shared" si="397"/>
        <v>0</v>
      </c>
      <c r="CA152" s="17">
        <f t="shared" si="398"/>
        <v>0</v>
      </c>
      <c r="CB152" s="17">
        <f t="shared" si="399"/>
        <v>0</v>
      </c>
      <c r="CC152" s="17">
        <f t="shared" si="400"/>
        <v>0</v>
      </c>
      <c r="CD152" s="17">
        <f t="shared" si="401"/>
        <v>0</v>
      </c>
      <c r="CE152" s="19" t="e">
        <f t="shared" si="402"/>
        <v>#DIV/0!</v>
      </c>
    </row>
    <row r="153" spans="1:83" ht="15.75" customHeight="1" x14ac:dyDescent="0.25">
      <c r="A153" s="33"/>
      <c r="B153" s="115" t="s">
        <v>128</v>
      </c>
      <c r="C153" s="116" t="s">
        <v>37</v>
      </c>
      <c r="D153" s="39"/>
      <c r="E153" s="40"/>
      <c r="F153" s="40"/>
      <c r="G153" s="40"/>
      <c r="H153" s="40"/>
      <c r="I153" s="38">
        <f>SUM(E153:H153)</f>
        <v>0</v>
      </c>
      <c r="J153" s="39"/>
      <c r="K153" s="40"/>
      <c r="L153" s="40"/>
      <c r="M153" s="40"/>
      <c r="N153" s="40"/>
      <c r="O153" s="38">
        <f>SUM(K153:N153)</f>
        <v>0</v>
      </c>
      <c r="P153" s="39"/>
      <c r="Q153" s="40"/>
      <c r="R153" s="40"/>
      <c r="S153" s="40"/>
      <c r="T153" s="40"/>
      <c r="U153" s="38">
        <f>SUM(Q153:T153)</f>
        <v>0</v>
      </c>
      <c r="V153" s="39"/>
      <c r="W153" s="40"/>
      <c r="X153" s="40"/>
      <c r="Y153" s="40"/>
      <c r="Z153" s="40"/>
      <c r="AA153" s="38">
        <f>SUM(W153:Z153)</f>
        <v>0</v>
      </c>
      <c r="AB153" s="39"/>
      <c r="AC153" s="40"/>
      <c r="AD153" s="40"/>
      <c r="AE153" s="40"/>
      <c r="AF153" s="40"/>
      <c r="AG153" s="38">
        <f>SUM(AC153:AF153)</f>
        <v>0</v>
      </c>
      <c r="AH153" s="39"/>
      <c r="AI153" s="40"/>
      <c r="AJ153" s="40"/>
      <c r="AK153" s="40"/>
      <c r="AL153" s="40"/>
      <c r="AM153" s="38">
        <f>SUM(AI153:AL153)</f>
        <v>0</v>
      </c>
      <c r="AN153" s="39"/>
      <c r="AO153" s="40"/>
      <c r="AP153" s="40"/>
      <c r="AQ153" s="40"/>
      <c r="AR153" s="40"/>
      <c r="AS153" s="38">
        <f>SUM(AO153:AR153)</f>
        <v>0</v>
      </c>
      <c r="AT153" s="39"/>
      <c r="AU153" s="40"/>
      <c r="AV153" s="40"/>
      <c r="AW153" s="40"/>
      <c r="AX153" s="40"/>
      <c r="AY153" s="38">
        <f t="shared" si="385"/>
        <v>0</v>
      </c>
      <c r="AZ153" s="39"/>
      <c r="BA153" s="40"/>
      <c r="BB153" s="40"/>
      <c r="BC153" s="40"/>
      <c r="BD153" s="40"/>
      <c r="BE153" s="38">
        <f t="shared" si="386"/>
        <v>0</v>
      </c>
      <c r="BF153" s="39"/>
      <c r="BG153" s="40"/>
      <c r="BH153" s="40"/>
      <c r="BI153" s="40"/>
      <c r="BJ153" s="40"/>
      <c r="BK153" s="38">
        <f t="shared" si="387"/>
        <v>0</v>
      </c>
      <c r="BL153" s="39"/>
      <c r="BM153" s="40"/>
      <c r="BN153" s="40"/>
      <c r="BO153" s="40"/>
      <c r="BP153" s="40"/>
      <c r="BQ153" s="38">
        <f t="shared" si="388"/>
        <v>0</v>
      </c>
      <c r="BR153" s="41">
        <f t="shared" si="389"/>
        <v>0</v>
      </c>
      <c r="BS153" s="17">
        <f t="shared" si="390"/>
        <v>0</v>
      </c>
      <c r="BT153" s="17">
        <f t="shared" si="391"/>
        <v>0</v>
      </c>
      <c r="BU153" s="17">
        <f t="shared" si="392"/>
        <v>0</v>
      </c>
      <c r="BV153" s="17">
        <f t="shared" si="393"/>
        <v>0</v>
      </c>
      <c r="BW153" s="17">
        <f t="shared" si="394"/>
        <v>0</v>
      </c>
      <c r="BX153" s="17">
        <f t="shared" si="395"/>
        <v>0</v>
      </c>
      <c r="BY153" s="17">
        <f t="shared" si="396"/>
        <v>0</v>
      </c>
      <c r="BZ153" s="17">
        <f t="shared" si="397"/>
        <v>0</v>
      </c>
      <c r="CA153" s="17">
        <f t="shared" si="398"/>
        <v>0</v>
      </c>
      <c r="CB153" s="17">
        <f t="shared" si="399"/>
        <v>0</v>
      </c>
      <c r="CC153" s="17">
        <f t="shared" si="400"/>
        <v>0</v>
      </c>
      <c r="CD153" s="17">
        <f t="shared" si="401"/>
        <v>0</v>
      </c>
      <c r="CE153" s="19" t="e">
        <f t="shared" si="402"/>
        <v>#DIV/0!</v>
      </c>
    </row>
    <row r="154" spans="1:83" ht="15.75" customHeight="1" x14ac:dyDescent="0.25">
      <c r="A154" s="33"/>
      <c r="B154" s="42" t="s">
        <v>129</v>
      </c>
      <c r="C154" s="43" t="s">
        <v>130</v>
      </c>
      <c r="D154" s="39"/>
      <c r="E154" s="40"/>
      <c r="F154" s="40"/>
      <c r="G154" s="40"/>
      <c r="H154" s="40"/>
      <c r="I154" s="38">
        <f t="shared" ref="I154:I159" si="417">SUM(E154:H154)</f>
        <v>0</v>
      </c>
      <c r="J154" s="39"/>
      <c r="K154" s="40"/>
      <c r="L154" s="40"/>
      <c r="M154" s="40"/>
      <c r="N154" s="40"/>
      <c r="O154" s="38">
        <f t="shared" ref="O154:O159" si="418">SUM(K154:N154)</f>
        <v>0</v>
      </c>
      <c r="P154" s="39"/>
      <c r="Q154" s="40"/>
      <c r="R154" s="40"/>
      <c r="S154" s="40"/>
      <c r="T154" s="40"/>
      <c r="U154" s="38">
        <f t="shared" ref="U154:U159" si="419">SUM(Q154:T154)</f>
        <v>0</v>
      </c>
      <c r="V154" s="39">
        <v>50</v>
      </c>
      <c r="W154" s="40">
        <v>134</v>
      </c>
      <c r="X154" s="40">
        <v>146</v>
      </c>
      <c r="Y154" s="40">
        <v>155</v>
      </c>
      <c r="Z154" s="40">
        <v>186</v>
      </c>
      <c r="AA154" s="38">
        <f t="shared" ref="AA154:AA159" si="420">SUM(W154:Z154)</f>
        <v>621</v>
      </c>
      <c r="AB154" s="39"/>
      <c r="AC154" s="40"/>
      <c r="AD154" s="40"/>
      <c r="AE154" s="40"/>
      <c r="AF154" s="40"/>
      <c r="AG154" s="38">
        <f t="shared" ref="AG154:AG159" si="421">SUM(AC154:AF154)</f>
        <v>0</v>
      </c>
      <c r="AH154" s="39"/>
      <c r="AI154" s="40"/>
      <c r="AJ154" s="40"/>
      <c r="AK154" s="40"/>
      <c r="AL154" s="40"/>
      <c r="AM154" s="38">
        <f t="shared" ref="AM154:AM159" si="422">SUM(AI154:AL154)</f>
        <v>0</v>
      </c>
      <c r="AN154" s="39"/>
      <c r="AO154" s="40"/>
      <c r="AP154" s="40"/>
      <c r="AQ154" s="40"/>
      <c r="AR154" s="40"/>
      <c r="AS154" s="38">
        <f t="shared" ref="AS154:AS159" si="423">SUM(AO154:AR154)</f>
        <v>0</v>
      </c>
      <c r="AT154" s="39"/>
      <c r="AU154" s="40"/>
      <c r="AV154" s="40"/>
      <c r="AW154" s="40"/>
      <c r="AX154" s="40"/>
      <c r="AY154" s="38">
        <f t="shared" si="385"/>
        <v>0</v>
      </c>
      <c r="AZ154" s="39"/>
      <c r="BA154" s="40"/>
      <c r="BB154" s="40"/>
      <c r="BC154" s="40"/>
      <c r="BD154" s="40"/>
      <c r="BE154" s="38">
        <f t="shared" si="386"/>
        <v>0</v>
      </c>
      <c r="BF154" s="39"/>
      <c r="BG154" s="40"/>
      <c r="BH154" s="40"/>
      <c r="BI154" s="40"/>
      <c r="BJ154" s="40"/>
      <c r="BK154" s="38">
        <f t="shared" si="387"/>
        <v>0</v>
      </c>
      <c r="BL154" s="39"/>
      <c r="BM154" s="40"/>
      <c r="BN154" s="40"/>
      <c r="BO154" s="40"/>
      <c r="BP154" s="40"/>
      <c r="BQ154" s="38">
        <f t="shared" si="388"/>
        <v>0</v>
      </c>
      <c r="BR154" s="41">
        <f t="shared" si="389"/>
        <v>0</v>
      </c>
      <c r="BS154" s="17">
        <f t="shared" si="390"/>
        <v>0</v>
      </c>
      <c r="BT154" s="17">
        <f t="shared" si="391"/>
        <v>0</v>
      </c>
      <c r="BU154" s="17">
        <f t="shared" si="392"/>
        <v>4</v>
      </c>
      <c r="BV154" s="17">
        <f t="shared" si="393"/>
        <v>0</v>
      </c>
      <c r="BW154" s="17">
        <f t="shared" si="394"/>
        <v>0</v>
      </c>
      <c r="BX154" s="17">
        <f t="shared" si="395"/>
        <v>0</v>
      </c>
      <c r="BY154" s="17">
        <f t="shared" si="396"/>
        <v>0</v>
      </c>
      <c r="BZ154" s="17">
        <f t="shared" si="397"/>
        <v>0</v>
      </c>
      <c r="CA154" s="17">
        <f t="shared" si="398"/>
        <v>0</v>
      </c>
      <c r="CB154" s="17">
        <f t="shared" si="399"/>
        <v>0</v>
      </c>
      <c r="CC154" s="17">
        <f t="shared" si="400"/>
        <v>4</v>
      </c>
      <c r="CD154" s="17">
        <f t="shared" si="401"/>
        <v>621</v>
      </c>
      <c r="CE154" s="19">
        <f t="shared" si="402"/>
        <v>155.25</v>
      </c>
    </row>
    <row r="155" spans="1:83" ht="15.75" x14ac:dyDescent="0.25">
      <c r="A155" s="33"/>
      <c r="B155" s="42" t="s">
        <v>132</v>
      </c>
      <c r="C155" s="43" t="s">
        <v>133</v>
      </c>
      <c r="D155" s="39">
        <v>28</v>
      </c>
      <c r="E155" s="40">
        <v>182</v>
      </c>
      <c r="F155" s="40">
        <v>168</v>
      </c>
      <c r="G155" s="40">
        <v>183</v>
      </c>
      <c r="H155" s="40">
        <v>182</v>
      </c>
      <c r="I155" s="38">
        <f t="shared" si="417"/>
        <v>715</v>
      </c>
      <c r="J155" s="39"/>
      <c r="K155" s="40"/>
      <c r="L155" s="40"/>
      <c r="M155" s="40"/>
      <c r="N155" s="40"/>
      <c r="O155" s="38">
        <f t="shared" si="418"/>
        <v>0</v>
      </c>
      <c r="P155" s="39"/>
      <c r="Q155" s="40"/>
      <c r="R155" s="40"/>
      <c r="S155" s="40"/>
      <c r="T155" s="40"/>
      <c r="U155" s="38">
        <f t="shared" si="419"/>
        <v>0</v>
      </c>
      <c r="V155" s="39"/>
      <c r="W155" s="40"/>
      <c r="X155" s="40"/>
      <c r="Y155" s="40"/>
      <c r="Z155" s="40"/>
      <c r="AA155" s="38">
        <f t="shared" si="420"/>
        <v>0</v>
      </c>
      <c r="AB155" s="39"/>
      <c r="AC155" s="40"/>
      <c r="AD155" s="40"/>
      <c r="AE155" s="40"/>
      <c r="AF155" s="40"/>
      <c r="AG155" s="38">
        <f t="shared" si="421"/>
        <v>0</v>
      </c>
      <c r="AH155" s="39"/>
      <c r="AI155" s="40"/>
      <c r="AJ155" s="40"/>
      <c r="AK155" s="40"/>
      <c r="AL155" s="40"/>
      <c r="AM155" s="38">
        <f t="shared" si="422"/>
        <v>0</v>
      </c>
      <c r="AN155" s="39"/>
      <c r="AO155" s="40"/>
      <c r="AP155" s="40"/>
      <c r="AQ155" s="40"/>
      <c r="AR155" s="40"/>
      <c r="AS155" s="38">
        <f t="shared" si="423"/>
        <v>0</v>
      </c>
      <c r="AT155" s="39"/>
      <c r="AU155" s="40"/>
      <c r="AV155" s="40"/>
      <c r="AW155" s="40"/>
      <c r="AX155" s="40"/>
      <c r="AY155" s="38">
        <f t="shared" si="385"/>
        <v>0</v>
      </c>
      <c r="AZ155" s="39"/>
      <c r="BA155" s="40"/>
      <c r="BB155" s="40"/>
      <c r="BC155" s="40"/>
      <c r="BD155" s="40"/>
      <c r="BE155" s="38">
        <f t="shared" si="386"/>
        <v>0</v>
      </c>
      <c r="BF155" s="39"/>
      <c r="BG155" s="40"/>
      <c r="BH155" s="40"/>
      <c r="BI155" s="40"/>
      <c r="BJ155" s="40"/>
      <c r="BK155" s="38">
        <f t="shared" si="387"/>
        <v>0</v>
      </c>
      <c r="BL155" s="39"/>
      <c r="BM155" s="40"/>
      <c r="BN155" s="40"/>
      <c r="BO155" s="40"/>
      <c r="BP155" s="40"/>
      <c r="BQ155" s="38">
        <f t="shared" si="388"/>
        <v>0</v>
      </c>
      <c r="BR155" s="41">
        <f t="shared" si="389"/>
        <v>4</v>
      </c>
      <c r="BS155" s="17">
        <f t="shared" si="390"/>
        <v>0</v>
      </c>
      <c r="BT155" s="17">
        <f t="shared" si="391"/>
        <v>0</v>
      </c>
      <c r="BU155" s="17">
        <f t="shared" si="392"/>
        <v>0</v>
      </c>
      <c r="BV155" s="17">
        <f t="shared" si="393"/>
        <v>0</v>
      </c>
      <c r="BW155" s="17">
        <f t="shared" si="394"/>
        <v>0</v>
      </c>
      <c r="BX155" s="17">
        <f t="shared" si="395"/>
        <v>0</v>
      </c>
      <c r="BY155" s="17">
        <f t="shared" si="396"/>
        <v>0</v>
      </c>
      <c r="BZ155" s="17">
        <f t="shared" si="397"/>
        <v>0</v>
      </c>
      <c r="CA155" s="17">
        <f t="shared" si="398"/>
        <v>0</v>
      </c>
      <c r="CB155" s="17">
        <f t="shared" si="399"/>
        <v>0</v>
      </c>
      <c r="CC155" s="17">
        <f t="shared" si="400"/>
        <v>4</v>
      </c>
      <c r="CD155" s="17">
        <f t="shared" si="401"/>
        <v>715</v>
      </c>
      <c r="CE155" s="19">
        <f t="shared" si="402"/>
        <v>178.75</v>
      </c>
    </row>
    <row r="156" spans="1:83" ht="15.75" hidden="1" x14ac:dyDescent="0.25">
      <c r="A156" s="33"/>
      <c r="B156" s="42">
        <v>7</v>
      </c>
      <c r="C156" s="43"/>
      <c r="D156" s="39"/>
      <c r="E156" s="40"/>
      <c r="F156" s="40"/>
      <c r="G156" s="40"/>
      <c r="H156" s="40"/>
      <c r="I156" s="38">
        <f t="shared" si="417"/>
        <v>0</v>
      </c>
      <c r="J156" s="39"/>
      <c r="K156" s="40"/>
      <c r="L156" s="40"/>
      <c r="M156" s="40"/>
      <c r="N156" s="40"/>
      <c r="O156" s="38">
        <f t="shared" si="418"/>
        <v>0</v>
      </c>
      <c r="P156" s="39"/>
      <c r="Q156" s="40"/>
      <c r="R156" s="40"/>
      <c r="S156" s="40"/>
      <c r="T156" s="40"/>
      <c r="U156" s="38">
        <f t="shared" si="419"/>
        <v>0</v>
      </c>
      <c r="V156" s="39"/>
      <c r="W156" s="40"/>
      <c r="X156" s="40"/>
      <c r="Y156" s="40"/>
      <c r="Z156" s="40"/>
      <c r="AA156" s="38">
        <f t="shared" si="420"/>
        <v>0</v>
      </c>
      <c r="AB156" s="39"/>
      <c r="AC156" s="40"/>
      <c r="AD156" s="40"/>
      <c r="AE156" s="40"/>
      <c r="AF156" s="40"/>
      <c r="AG156" s="38">
        <f t="shared" si="421"/>
        <v>0</v>
      </c>
      <c r="AH156" s="39"/>
      <c r="AI156" s="40"/>
      <c r="AJ156" s="40"/>
      <c r="AK156" s="40"/>
      <c r="AL156" s="40"/>
      <c r="AM156" s="38">
        <f t="shared" si="422"/>
        <v>0</v>
      </c>
      <c r="AN156" s="39"/>
      <c r="AO156" s="40"/>
      <c r="AP156" s="40"/>
      <c r="AQ156" s="40"/>
      <c r="AR156" s="40"/>
      <c r="AS156" s="38">
        <f t="shared" si="423"/>
        <v>0</v>
      </c>
      <c r="AT156" s="39"/>
      <c r="AU156" s="40"/>
      <c r="AV156" s="40"/>
      <c r="AW156" s="40"/>
      <c r="AX156" s="40"/>
      <c r="AY156" s="38">
        <f t="shared" si="385"/>
        <v>0</v>
      </c>
      <c r="AZ156" s="39"/>
      <c r="BA156" s="40"/>
      <c r="BB156" s="40"/>
      <c r="BC156" s="40"/>
      <c r="BD156" s="40"/>
      <c r="BE156" s="38">
        <f t="shared" si="386"/>
        <v>0</v>
      </c>
      <c r="BF156" s="39"/>
      <c r="BG156" s="40"/>
      <c r="BH156" s="40"/>
      <c r="BI156" s="40"/>
      <c r="BJ156" s="40"/>
      <c r="BK156" s="38">
        <f t="shared" si="387"/>
        <v>0</v>
      </c>
      <c r="BL156" s="39"/>
      <c r="BM156" s="40"/>
      <c r="BN156" s="40"/>
      <c r="BO156" s="40"/>
      <c r="BP156" s="40"/>
      <c r="BQ156" s="38">
        <f t="shared" si="388"/>
        <v>0</v>
      </c>
      <c r="BR156" s="41">
        <f t="shared" si="389"/>
        <v>0</v>
      </c>
      <c r="BS156" s="17">
        <f t="shared" si="390"/>
        <v>0</v>
      </c>
      <c r="BT156" s="17">
        <f t="shared" si="391"/>
        <v>0</v>
      </c>
      <c r="BU156" s="17">
        <f t="shared" si="392"/>
        <v>0</v>
      </c>
      <c r="BV156" s="17">
        <f t="shared" si="393"/>
        <v>0</v>
      </c>
      <c r="BW156" s="17">
        <f t="shared" si="394"/>
        <v>0</v>
      </c>
      <c r="BX156" s="17">
        <f t="shared" si="395"/>
        <v>0</v>
      </c>
      <c r="BY156" s="17">
        <f t="shared" si="396"/>
        <v>0</v>
      </c>
      <c r="BZ156" s="17">
        <f t="shared" si="397"/>
        <v>0</v>
      </c>
      <c r="CA156" s="17">
        <f t="shared" si="398"/>
        <v>0</v>
      </c>
      <c r="CB156" s="17">
        <f t="shared" si="399"/>
        <v>0</v>
      </c>
      <c r="CC156" s="17">
        <f t="shared" si="400"/>
        <v>0</v>
      </c>
      <c r="CD156" s="17">
        <f t="shared" si="401"/>
        <v>0</v>
      </c>
      <c r="CE156" s="19" t="e">
        <f t="shared" si="402"/>
        <v>#DIV/0!</v>
      </c>
    </row>
    <row r="157" spans="1:83" ht="15.75" hidden="1" x14ac:dyDescent="0.25">
      <c r="A157" s="33"/>
      <c r="B157" s="42">
        <v>8</v>
      </c>
      <c r="C157" s="43"/>
      <c r="D157" s="39"/>
      <c r="E157" s="40"/>
      <c r="F157" s="40"/>
      <c r="G157" s="40"/>
      <c r="H157" s="40"/>
      <c r="I157" s="38">
        <f t="shared" si="417"/>
        <v>0</v>
      </c>
      <c r="J157" s="39"/>
      <c r="K157" s="40"/>
      <c r="L157" s="40"/>
      <c r="M157" s="40"/>
      <c r="N157" s="40"/>
      <c r="O157" s="38">
        <f t="shared" si="418"/>
        <v>0</v>
      </c>
      <c r="P157" s="39"/>
      <c r="Q157" s="40"/>
      <c r="R157" s="40"/>
      <c r="S157" s="40"/>
      <c r="T157" s="40"/>
      <c r="U157" s="38">
        <f t="shared" si="419"/>
        <v>0</v>
      </c>
      <c r="V157" s="39"/>
      <c r="W157" s="40"/>
      <c r="X157" s="40"/>
      <c r="Y157" s="40"/>
      <c r="Z157" s="40"/>
      <c r="AA157" s="38">
        <f t="shared" si="420"/>
        <v>0</v>
      </c>
      <c r="AB157" s="39"/>
      <c r="AC157" s="40"/>
      <c r="AD157" s="40"/>
      <c r="AE157" s="40"/>
      <c r="AF157" s="40"/>
      <c r="AG157" s="38">
        <f t="shared" si="421"/>
        <v>0</v>
      </c>
      <c r="AH157" s="39"/>
      <c r="AI157" s="40"/>
      <c r="AJ157" s="40"/>
      <c r="AK157" s="40"/>
      <c r="AL157" s="40"/>
      <c r="AM157" s="38">
        <f t="shared" si="422"/>
        <v>0</v>
      </c>
      <c r="AN157" s="39"/>
      <c r="AO157" s="40"/>
      <c r="AP157" s="40"/>
      <c r="AQ157" s="40"/>
      <c r="AR157" s="40"/>
      <c r="AS157" s="38">
        <f t="shared" si="423"/>
        <v>0</v>
      </c>
      <c r="AT157" s="39"/>
      <c r="AU157" s="40"/>
      <c r="AV157" s="40"/>
      <c r="AW157" s="40"/>
      <c r="AX157" s="40"/>
      <c r="AY157" s="38">
        <f t="shared" si="385"/>
        <v>0</v>
      </c>
      <c r="AZ157" s="39"/>
      <c r="BA157" s="40"/>
      <c r="BB157" s="40"/>
      <c r="BC157" s="40"/>
      <c r="BD157" s="40"/>
      <c r="BE157" s="38">
        <f t="shared" si="386"/>
        <v>0</v>
      </c>
      <c r="BF157" s="39"/>
      <c r="BG157" s="40"/>
      <c r="BH157" s="40"/>
      <c r="BI157" s="40"/>
      <c r="BJ157" s="40"/>
      <c r="BK157" s="38">
        <f t="shared" si="387"/>
        <v>0</v>
      </c>
      <c r="BL157" s="39"/>
      <c r="BM157" s="40"/>
      <c r="BN157" s="40"/>
      <c r="BO157" s="40"/>
      <c r="BP157" s="40"/>
      <c r="BQ157" s="38">
        <f t="shared" si="388"/>
        <v>0</v>
      </c>
      <c r="BR157" s="41">
        <f t="shared" si="389"/>
        <v>0</v>
      </c>
      <c r="BS157" s="17">
        <f t="shared" si="390"/>
        <v>0</v>
      </c>
      <c r="BT157" s="17">
        <f t="shared" si="391"/>
        <v>0</v>
      </c>
      <c r="BU157" s="17">
        <f t="shared" si="392"/>
        <v>0</v>
      </c>
      <c r="BV157" s="17">
        <f t="shared" si="393"/>
        <v>0</v>
      </c>
      <c r="BW157" s="17">
        <f t="shared" si="394"/>
        <v>0</v>
      </c>
      <c r="BX157" s="17">
        <f t="shared" si="395"/>
        <v>0</v>
      </c>
      <c r="BY157" s="17">
        <f t="shared" si="396"/>
        <v>0</v>
      </c>
      <c r="BZ157" s="17">
        <f t="shared" si="397"/>
        <v>0</v>
      </c>
      <c r="CA157" s="17">
        <f t="shared" si="398"/>
        <v>0</v>
      </c>
      <c r="CB157" s="17">
        <f t="shared" si="399"/>
        <v>0</v>
      </c>
      <c r="CC157" s="17">
        <f t="shared" si="400"/>
        <v>0</v>
      </c>
      <c r="CD157" s="17">
        <f t="shared" si="401"/>
        <v>0</v>
      </c>
      <c r="CE157" s="19" t="e">
        <f t="shared" si="402"/>
        <v>#DIV/0!</v>
      </c>
    </row>
    <row r="158" spans="1:83" ht="15.75" hidden="1" x14ac:dyDescent="0.25">
      <c r="A158" s="33"/>
      <c r="B158" s="42">
        <v>9</v>
      </c>
      <c r="C158" s="43"/>
      <c r="D158" s="39"/>
      <c r="E158" s="40"/>
      <c r="F158" s="40"/>
      <c r="G158" s="40"/>
      <c r="H158" s="40"/>
      <c r="I158" s="38">
        <f t="shared" si="417"/>
        <v>0</v>
      </c>
      <c r="J158" s="39"/>
      <c r="K158" s="40"/>
      <c r="L158" s="40"/>
      <c r="M158" s="40"/>
      <c r="N158" s="40"/>
      <c r="O158" s="38">
        <f t="shared" si="418"/>
        <v>0</v>
      </c>
      <c r="P158" s="39"/>
      <c r="Q158" s="40"/>
      <c r="R158" s="40"/>
      <c r="S158" s="40"/>
      <c r="T158" s="40"/>
      <c r="U158" s="38">
        <f t="shared" si="419"/>
        <v>0</v>
      </c>
      <c r="V158" s="39"/>
      <c r="W158" s="40"/>
      <c r="X158" s="40"/>
      <c r="Y158" s="40"/>
      <c r="Z158" s="40"/>
      <c r="AA158" s="38">
        <f t="shared" si="420"/>
        <v>0</v>
      </c>
      <c r="AB158" s="39"/>
      <c r="AC158" s="40"/>
      <c r="AD158" s="40"/>
      <c r="AE158" s="40"/>
      <c r="AF158" s="40"/>
      <c r="AG158" s="38">
        <f t="shared" si="421"/>
        <v>0</v>
      </c>
      <c r="AH158" s="39"/>
      <c r="AI158" s="40"/>
      <c r="AJ158" s="40"/>
      <c r="AK158" s="40"/>
      <c r="AL158" s="40"/>
      <c r="AM158" s="38">
        <f t="shared" si="422"/>
        <v>0</v>
      </c>
      <c r="AN158" s="39"/>
      <c r="AO158" s="40"/>
      <c r="AP158" s="40"/>
      <c r="AQ158" s="40"/>
      <c r="AR158" s="40"/>
      <c r="AS158" s="38">
        <f t="shared" si="423"/>
        <v>0</v>
      </c>
      <c r="AT158" s="39"/>
      <c r="AU158" s="40"/>
      <c r="AV158" s="40"/>
      <c r="AW158" s="40"/>
      <c r="AX158" s="40"/>
      <c r="AY158" s="38">
        <f t="shared" si="385"/>
        <v>0</v>
      </c>
      <c r="AZ158" s="39"/>
      <c r="BA158" s="40"/>
      <c r="BB158" s="40"/>
      <c r="BC158" s="40"/>
      <c r="BD158" s="40"/>
      <c r="BE158" s="38">
        <f t="shared" si="386"/>
        <v>0</v>
      </c>
      <c r="BF158" s="39"/>
      <c r="BG158" s="40"/>
      <c r="BH158" s="40"/>
      <c r="BI158" s="40"/>
      <c r="BJ158" s="40"/>
      <c r="BK158" s="38">
        <f t="shared" si="387"/>
        <v>0</v>
      </c>
      <c r="BL158" s="39"/>
      <c r="BM158" s="40"/>
      <c r="BN158" s="40"/>
      <c r="BO158" s="40"/>
      <c r="BP158" s="40"/>
      <c r="BQ158" s="38">
        <f t="shared" si="388"/>
        <v>0</v>
      </c>
      <c r="BR158" s="41">
        <f t="shared" si="389"/>
        <v>0</v>
      </c>
      <c r="BS158" s="17">
        <f t="shared" si="390"/>
        <v>0</v>
      </c>
      <c r="BT158" s="17">
        <f t="shared" si="391"/>
        <v>0</v>
      </c>
      <c r="BU158" s="17">
        <f t="shared" si="392"/>
        <v>0</v>
      </c>
      <c r="BV158" s="17">
        <f t="shared" si="393"/>
        <v>0</v>
      </c>
      <c r="BW158" s="17">
        <f t="shared" si="394"/>
        <v>0</v>
      </c>
      <c r="BX158" s="17">
        <f t="shared" si="395"/>
        <v>0</v>
      </c>
      <c r="BY158" s="17">
        <f t="shared" si="396"/>
        <v>0</v>
      </c>
      <c r="BZ158" s="17">
        <f t="shared" si="397"/>
        <v>0</v>
      </c>
      <c r="CA158" s="17">
        <f t="shared" si="398"/>
        <v>0</v>
      </c>
      <c r="CB158" s="17">
        <f t="shared" si="399"/>
        <v>0</v>
      </c>
      <c r="CC158" s="17">
        <f t="shared" si="400"/>
        <v>0</v>
      </c>
      <c r="CD158" s="17">
        <f t="shared" si="401"/>
        <v>0</v>
      </c>
      <c r="CE158" s="19" t="e">
        <f t="shared" si="402"/>
        <v>#DIV/0!</v>
      </c>
    </row>
    <row r="159" spans="1:83" ht="15.75" hidden="1" x14ac:dyDescent="0.25">
      <c r="A159" s="33"/>
      <c r="B159" s="42">
        <v>10</v>
      </c>
      <c r="C159" s="43"/>
      <c r="D159" s="39"/>
      <c r="E159" s="40"/>
      <c r="F159" s="40"/>
      <c r="G159" s="40"/>
      <c r="H159" s="40"/>
      <c r="I159" s="38">
        <f t="shared" si="417"/>
        <v>0</v>
      </c>
      <c r="J159" s="39"/>
      <c r="K159" s="40"/>
      <c r="L159" s="40"/>
      <c r="M159" s="40"/>
      <c r="N159" s="40"/>
      <c r="O159" s="38">
        <f t="shared" si="418"/>
        <v>0</v>
      </c>
      <c r="P159" s="39"/>
      <c r="Q159" s="40"/>
      <c r="R159" s="40"/>
      <c r="S159" s="40"/>
      <c r="T159" s="40"/>
      <c r="U159" s="38">
        <f t="shared" si="419"/>
        <v>0</v>
      </c>
      <c r="V159" s="39"/>
      <c r="W159" s="40"/>
      <c r="X159" s="40"/>
      <c r="Y159" s="40"/>
      <c r="Z159" s="40"/>
      <c r="AA159" s="38">
        <f t="shared" si="420"/>
        <v>0</v>
      </c>
      <c r="AB159" s="39"/>
      <c r="AC159" s="40"/>
      <c r="AD159" s="40"/>
      <c r="AE159" s="40"/>
      <c r="AF159" s="40"/>
      <c r="AG159" s="38">
        <f t="shared" si="421"/>
        <v>0</v>
      </c>
      <c r="AH159" s="39"/>
      <c r="AI159" s="40"/>
      <c r="AJ159" s="40"/>
      <c r="AK159" s="40"/>
      <c r="AL159" s="40"/>
      <c r="AM159" s="38">
        <f t="shared" si="422"/>
        <v>0</v>
      </c>
      <c r="AN159" s="39"/>
      <c r="AO159" s="40"/>
      <c r="AP159" s="40"/>
      <c r="AQ159" s="40"/>
      <c r="AR159" s="40"/>
      <c r="AS159" s="38">
        <f t="shared" si="423"/>
        <v>0</v>
      </c>
      <c r="AT159" s="39"/>
      <c r="AU159" s="40"/>
      <c r="AV159" s="40"/>
      <c r="AW159" s="40"/>
      <c r="AX159" s="40"/>
      <c r="AY159" s="38">
        <f t="shared" si="385"/>
        <v>0</v>
      </c>
      <c r="AZ159" s="39"/>
      <c r="BA159" s="40"/>
      <c r="BB159" s="40"/>
      <c r="BC159" s="40"/>
      <c r="BD159" s="40"/>
      <c r="BE159" s="38">
        <f t="shared" si="386"/>
        <v>0</v>
      </c>
      <c r="BF159" s="39"/>
      <c r="BG159" s="40"/>
      <c r="BH159" s="40"/>
      <c r="BI159" s="40"/>
      <c r="BJ159" s="40"/>
      <c r="BK159" s="38">
        <f t="shared" si="387"/>
        <v>0</v>
      </c>
      <c r="BL159" s="39"/>
      <c r="BM159" s="40"/>
      <c r="BN159" s="40"/>
      <c r="BO159" s="40"/>
      <c r="BP159" s="40"/>
      <c r="BQ159" s="38">
        <f t="shared" si="388"/>
        <v>0</v>
      </c>
      <c r="BR159" s="41">
        <f t="shared" si="389"/>
        <v>0</v>
      </c>
      <c r="BS159" s="17">
        <f t="shared" si="390"/>
        <v>0</v>
      </c>
      <c r="BT159" s="17">
        <f t="shared" si="391"/>
        <v>0</v>
      </c>
      <c r="BU159" s="17">
        <f t="shared" si="392"/>
        <v>0</v>
      </c>
      <c r="BV159" s="17">
        <f t="shared" si="393"/>
        <v>0</v>
      </c>
      <c r="BW159" s="17">
        <f t="shared" si="394"/>
        <v>0</v>
      </c>
      <c r="BX159" s="17">
        <f t="shared" si="395"/>
        <v>0</v>
      </c>
      <c r="BY159" s="17">
        <f t="shared" si="396"/>
        <v>0</v>
      </c>
      <c r="BZ159" s="17">
        <f t="shared" si="397"/>
        <v>0</v>
      </c>
      <c r="CA159" s="17">
        <f t="shared" si="398"/>
        <v>0</v>
      </c>
      <c r="CB159" s="17">
        <f t="shared" si="399"/>
        <v>0</v>
      </c>
      <c r="CC159" s="17">
        <f t="shared" si="400"/>
        <v>0</v>
      </c>
      <c r="CD159" s="17">
        <f t="shared" si="401"/>
        <v>0</v>
      </c>
      <c r="CE159" s="19" t="e">
        <f t="shared" si="402"/>
        <v>#DIV/0!</v>
      </c>
    </row>
    <row r="160" spans="1:83" ht="15.75" hidden="1" x14ac:dyDescent="0.25">
      <c r="A160" s="33"/>
      <c r="B160" s="42">
        <v>11</v>
      </c>
      <c r="C160" s="43"/>
      <c r="D160" s="39"/>
      <c r="E160" s="40"/>
      <c r="F160" s="40"/>
      <c r="G160" s="40"/>
      <c r="H160" s="40"/>
      <c r="I160" s="69"/>
      <c r="J160" s="39"/>
      <c r="K160" s="40"/>
      <c r="L160" s="40"/>
      <c r="M160" s="40"/>
      <c r="N160" s="40"/>
      <c r="O160" s="69"/>
      <c r="P160" s="39"/>
      <c r="Q160" s="40"/>
      <c r="R160" s="40"/>
      <c r="S160" s="40"/>
      <c r="T160" s="40"/>
      <c r="U160" s="69"/>
      <c r="V160" s="39"/>
      <c r="W160" s="40"/>
      <c r="X160" s="40"/>
      <c r="Y160" s="40"/>
      <c r="Z160" s="40"/>
      <c r="AA160" s="69"/>
      <c r="AB160" s="39"/>
      <c r="AC160" s="40"/>
      <c r="AD160" s="40"/>
      <c r="AE160" s="40"/>
      <c r="AF160" s="40"/>
      <c r="AG160" s="69"/>
      <c r="AH160" s="39"/>
      <c r="AI160" s="40"/>
      <c r="AJ160" s="40"/>
      <c r="AK160" s="40"/>
      <c r="AL160" s="40"/>
      <c r="AM160" s="69"/>
      <c r="AN160" s="39"/>
      <c r="AO160" s="40"/>
      <c r="AP160" s="40"/>
      <c r="AQ160" s="40"/>
      <c r="AR160" s="40"/>
      <c r="AS160" s="69"/>
      <c r="AT160" s="39"/>
      <c r="AU160" s="40"/>
      <c r="AV160" s="40"/>
      <c r="AW160" s="40"/>
      <c r="AX160" s="40"/>
      <c r="AY160" s="69"/>
      <c r="AZ160" s="39"/>
      <c r="BA160" s="40"/>
      <c r="BB160" s="40"/>
      <c r="BC160" s="40"/>
      <c r="BD160" s="40"/>
      <c r="BE160" s="38">
        <f t="shared" si="386"/>
        <v>0</v>
      </c>
      <c r="BF160" s="39"/>
      <c r="BG160" s="40"/>
      <c r="BH160" s="40"/>
      <c r="BI160" s="40"/>
      <c r="BJ160" s="40"/>
      <c r="BK160" s="69"/>
      <c r="BL160" s="39"/>
      <c r="BM160" s="40"/>
      <c r="BN160" s="40"/>
      <c r="BO160" s="40"/>
      <c r="BP160" s="40"/>
      <c r="BQ160" s="69"/>
      <c r="BR160" s="52"/>
      <c r="BS160" s="19"/>
      <c r="BT160" s="19"/>
      <c r="BU160" s="19"/>
      <c r="BV160" s="19"/>
      <c r="BW160" s="19"/>
      <c r="BX160" s="19"/>
      <c r="BY160" s="19"/>
      <c r="BZ160" s="19"/>
      <c r="CA160" s="19"/>
      <c r="CB160" s="19"/>
      <c r="CC160" s="19"/>
      <c r="CD160" s="19"/>
      <c r="CE160" s="19"/>
    </row>
    <row r="161" spans="1:83" ht="15.75" x14ac:dyDescent="0.25">
      <c r="A161" s="61"/>
      <c r="B161" s="62" t="s">
        <v>31</v>
      </c>
      <c r="C161" s="63"/>
      <c r="D161" s="64"/>
      <c r="E161" s="65"/>
      <c r="F161" s="65"/>
      <c r="G161" s="65"/>
      <c r="H161" s="65"/>
      <c r="I161" s="66">
        <f>SUM(E161:H161)</f>
        <v>0</v>
      </c>
      <c r="J161" s="64"/>
      <c r="K161" s="65"/>
      <c r="L161" s="65"/>
      <c r="M161" s="65"/>
      <c r="N161" s="65"/>
      <c r="O161" s="66">
        <f>SUM(K161:N161)</f>
        <v>0</v>
      </c>
      <c r="P161" s="64"/>
      <c r="Q161" s="65"/>
      <c r="R161" s="65"/>
      <c r="S161" s="65"/>
      <c r="T161" s="65"/>
      <c r="U161" s="66">
        <f>SUM(Q161:T161)</f>
        <v>0</v>
      </c>
      <c r="V161" s="64"/>
      <c r="W161" s="65"/>
      <c r="X161" s="65"/>
      <c r="Y161" s="65"/>
      <c r="Z161" s="65"/>
      <c r="AA161" s="66">
        <f>SUM(W161:Z161)</f>
        <v>0</v>
      </c>
      <c r="AB161" s="64"/>
      <c r="AC161" s="65"/>
      <c r="AD161" s="65"/>
      <c r="AE161" s="65"/>
      <c r="AF161" s="65"/>
      <c r="AG161" s="66">
        <f>SUM(AC161:AF161)</f>
        <v>0</v>
      </c>
      <c r="AH161" s="64"/>
      <c r="AI161" s="65"/>
      <c r="AJ161" s="65"/>
      <c r="AK161" s="65"/>
      <c r="AL161" s="65"/>
      <c r="AM161" s="66">
        <f>SUM(AI161:AL161)</f>
        <v>0</v>
      </c>
      <c r="AN161" s="64"/>
      <c r="AO161" s="65"/>
      <c r="AP161" s="65"/>
      <c r="AQ161" s="65"/>
      <c r="AR161" s="65"/>
      <c r="AS161" s="66">
        <f>SUM(AO161:AR161)</f>
        <v>0</v>
      </c>
      <c r="AT161" s="64"/>
      <c r="AU161" s="65"/>
      <c r="AV161" s="65"/>
      <c r="AW161" s="65"/>
      <c r="AX161" s="65"/>
      <c r="AY161" s="66">
        <f>SUM(AU161:AX161)</f>
        <v>0</v>
      </c>
      <c r="AZ161" s="64"/>
      <c r="BA161" s="65"/>
      <c r="BB161" s="65"/>
      <c r="BC161" s="65"/>
      <c r="BD161" s="65"/>
      <c r="BE161" s="66">
        <f t="shared" si="386"/>
        <v>0</v>
      </c>
      <c r="BF161" s="64"/>
      <c r="BG161" s="65"/>
      <c r="BH161" s="65"/>
      <c r="BI161" s="65"/>
      <c r="BJ161" s="65"/>
      <c r="BK161" s="66">
        <f>SUM(BG161:BJ161)</f>
        <v>0</v>
      </c>
      <c r="BL161" s="64"/>
      <c r="BM161" s="65"/>
      <c r="BN161" s="65"/>
      <c r="BO161" s="65"/>
      <c r="BP161" s="65"/>
      <c r="BQ161" s="66">
        <f>SUM(BM161:BP161)</f>
        <v>0</v>
      </c>
      <c r="BR161" s="52"/>
      <c r="BS161" s="19"/>
      <c r="BT161" s="19"/>
      <c r="BU161" s="19"/>
      <c r="BV161" s="19"/>
      <c r="BW161" s="19"/>
      <c r="BX161" s="19"/>
      <c r="BY161" s="19"/>
      <c r="BZ161" s="19"/>
      <c r="CA161" s="19"/>
      <c r="CB161" s="19"/>
      <c r="CC161" s="19"/>
      <c r="CD161" s="19"/>
      <c r="CE161" s="19"/>
    </row>
    <row r="162" spans="1:83" ht="15.75" x14ac:dyDescent="0.25">
      <c r="A162" s="33"/>
      <c r="B162" s="34" t="s">
        <v>32</v>
      </c>
      <c r="C162" s="43"/>
      <c r="D162" s="39"/>
      <c r="E162" s="37">
        <f>SUM(E149:E161)</f>
        <v>376</v>
      </c>
      <c r="F162" s="37">
        <f>SUM(F149:F161)</f>
        <v>312</v>
      </c>
      <c r="G162" s="37">
        <f>SUM(G149:G161)</f>
        <v>344</v>
      </c>
      <c r="H162" s="37">
        <f>SUM(H149:H161)</f>
        <v>337</v>
      </c>
      <c r="I162" s="38">
        <f>SUM(I149:I161)</f>
        <v>1369</v>
      </c>
      <c r="J162" s="39"/>
      <c r="K162" s="37">
        <f>SUM(K149:K161)</f>
        <v>300</v>
      </c>
      <c r="L162" s="37">
        <f>SUM(L149:L161)</f>
        <v>299</v>
      </c>
      <c r="M162" s="37">
        <f>SUM(M149:M161)</f>
        <v>370</v>
      </c>
      <c r="N162" s="37">
        <f>SUM(N149:N161)</f>
        <v>355</v>
      </c>
      <c r="O162" s="38">
        <f>SUM(O149:O161)</f>
        <v>1324</v>
      </c>
      <c r="P162" s="39"/>
      <c r="Q162" s="37">
        <f>SUM(Q149:Q161)</f>
        <v>346</v>
      </c>
      <c r="R162" s="37">
        <f>SUM(R149:R161)</f>
        <v>319</v>
      </c>
      <c r="S162" s="37">
        <f>SUM(S149:S161)</f>
        <v>342</v>
      </c>
      <c r="T162" s="37">
        <f>SUM(T149:T161)</f>
        <v>373</v>
      </c>
      <c r="U162" s="38">
        <f>SUM(U149:U161)</f>
        <v>1380</v>
      </c>
      <c r="V162" s="39"/>
      <c r="W162" s="37">
        <f>SUM(W149:W161)</f>
        <v>286</v>
      </c>
      <c r="X162" s="37">
        <f>SUM(X149:X161)</f>
        <v>302</v>
      </c>
      <c r="Y162" s="37">
        <f>SUM(Y149:Y161)</f>
        <v>324</v>
      </c>
      <c r="Z162" s="37">
        <f>SUM(Z149:Z161)</f>
        <v>360</v>
      </c>
      <c r="AA162" s="38">
        <f>SUM(AA149:AA161)</f>
        <v>1272</v>
      </c>
      <c r="AB162" s="39"/>
      <c r="AC162" s="37">
        <f>SUM(AC149:AC161)</f>
        <v>332</v>
      </c>
      <c r="AD162" s="37">
        <f>SUM(AD149:AD161)</f>
        <v>402</v>
      </c>
      <c r="AE162" s="37">
        <f>SUM(AE149:AE161)</f>
        <v>366</v>
      </c>
      <c r="AF162" s="37">
        <f>SUM(AF149:AF161)</f>
        <v>326</v>
      </c>
      <c r="AG162" s="38">
        <f>SUM(AG149:AG161)</f>
        <v>1426</v>
      </c>
      <c r="AH162" s="39"/>
      <c r="AI162" s="37">
        <f>SUM(AI149:AI161)</f>
        <v>0</v>
      </c>
      <c r="AJ162" s="37">
        <f>SUM(AJ149:AJ161)</f>
        <v>0</v>
      </c>
      <c r="AK162" s="37">
        <f>SUM(AK149:AK161)</f>
        <v>0</v>
      </c>
      <c r="AL162" s="37">
        <f>SUM(AL149:AL161)</f>
        <v>0</v>
      </c>
      <c r="AM162" s="38">
        <f>SUM(AM149:AM161)</f>
        <v>0</v>
      </c>
      <c r="AN162" s="39"/>
      <c r="AO162" s="37">
        <f>SUM(AO149:AO161)</f>
        <v>0</v>
      </c>
      <c r="AP162" s="37">
        <f>SUM(AP149:AP161)</f>
        <v>0</v>
      </c>
      <c r="AQ162" s="37">
        <f>SUM(AQ149:AQ161)</f>
        <v>0</v>
      </c>
      <c r="AR162" s="37">
        <f>SUM(AR149:AR161)</f>
        <v>0</v>
      </c>
      <c r="AS162" s="38">
        <f>SUM(AS149:AS161)</f>
        <v>0</v>
      </c>
      <c r="AT162" s="39"/>
      <c r="AU162" s="37">
        <f>SUM(AU149:AU161)</f>
        <v>0</v>
      </c>
      <c r="AV162" s="37">
        <f>SUM(AV149:AV161)</f>
        <v>0</v>
      </c>
      <c r="AW162" s="37">
        <f>SUM(AW149:AW161)</f>
        <v>0</v>
      </c>
      <c r="AX162" s="37">
        <f>SUM(AX149:AX161)</f>
        <v>0</v>
      </c>
      <c r="AY162" s="38">
        <f>SUM(AY149:AY161)</f>
        <v>0</v>
      </c>
      <c r="AZ162" s="39"/>
      <c r="BA162" s="37">
        <f>SUM(BA149:BA161)</f>
        <v>0</v>
      </c>
      <c r="BB162" s="37">
        <f>SUM(BB149:BB161)</f>
        <v>0</v>
      </c>
      <c r="BC162" s="37">
        <f>SUM(BC149:BC161)</f>
        <v>0</v>
      </c>
      <c r="BD162" s="37">
        <f>SUM(BD149:BD161)</f>
        <v>0</v>
      </c>
      <c r="BE162" s="38">
        <f>SUM(BE149:BE161)</f>
        <v>0</v>
      </c>
      <c r="BF162" s="39"/>
      <c r="BG162" s="37">
        <f>SUM(BG149:BG161)</f>
        <v>0</v>
      </c>
      <c r="BH162" s="37">
        <f>SUM(BH149:BH161)</f>
        <v>0</v>
      </c>
      <c r="BI162" s="37">
        <f>SUM(BI149:BI161)</f>
        <v>0</v>
      </c>
      <c r="BJ162" s="37">
        <f>SUM(BJ149:BJ161)</f>
        <v>0</v>
      </c>
      <c r="BK162" s="38">
        <f>SUM(BK149:BK161)</f>
        <v>0</v>
      </c>
      <c r="BL162" s="39"/>
      <c r="BM162" s="37">
        <f>SUM(BM149:BM161)</f>
        <v>0</v>
      </c>
      <c r="BN162" s="37">
        <f>SUM(BN149:BN161)</f>
        <v>0</v>
      </c>
      <c r="BO162" s="37">
        <f>SUM(BO149:BO161)</f>
        <v>0</v>
      </c>
      <c r="BP162" s="37">
        <f>SUM(BP149:BP161)</f>
        <v>0</v>
      </c>
      <c r="BQ162" s="38">
        <f>SUM(BQ149:BQ161)</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6771</v>
      </c>
      <c r="CE162" s="17">
        <f>CD162/CC162</f>
        <v>338.55</v>
      </c>
    </row>
    <row r="163" spans="1:83" ht="15.75" customHeight="1" x14ac:dyDescent="0.25">
      <c r="A163" s="33"/>
      <c r="B163" s="34" t="s">
        <v>33</v>
      </c>
      <c r="C163" s="43"/>
      <c r="D163" s="36">
        <f>SUM(D149:D159)</f>
        <v>63</v>
      </c>
      <c r="E163" s="37">
        <f>E162+$D$163-E161</f>
        <v>439</v>
      </c>
      <c r="F163" s="37">
        <f>F162+$D$163-F161</f>
        <v>375</v>
      </c>
      <c r="G163" s="37">
        <f>G162+$D$163-G161</f>
        <v>407</v>
      </c>
      <c r="H163" s="37">
        <f>H162+$D$163-H161</f>
        <v>400</v>
      </c>
      <c r="I163" s="38">
        <f>E163+F163+G163+H163</f>
        <v>1621</v>
      </c>
      <c r="J163" s="36">
        <f>SUM(J149:J159)</f>
        <v>72</v>
      </c>
      <c r="K163" s="37">
        <f>K162+$J$163-K161</f>
        <v>372</v>
      </c>
      <c r="L163" s="37">
        <f>L162+$J$163-L161</f>
        <v>371</v>
      </c>
      <c r="M163" s="37">
        <f>M162+$J$163-M161</f>
        <v>442</v>
      </c>
      <c r="N163" s="37">
        <f>N162+$J$163-N161</f>
        <v>427</v>
      </c>
      <c r="O163" s="38">
        <f>K163+L163+M163+N163</f>
        <v>1612</v>
      </c>
      <c r="P163" s="36">
        <f>SUM(P149:P159)</f>
        <v>73</v>
      </c>
      <c r="Q163" s="37">
        <f>Q162+$P$163-Q161</f>
        <v>419</v>
      </c>
      <c r="R163" s="37">
        <f>R162+$P$163-R161</f>
        <v>392</v>
      </c>
      <c r="S163" s="37">
        <f>S162+$P$163-S161</f>
        <v>415</v>
      </c>
      <c r="T163" s="37">
        <f>T162+$P$163-T161</f>
        <v>446</v>
      </c>
      <c r="U163" s="38">
        <f>Q163+R163+S163+T163</f>
        <v>1672</v>
      </c>
      <c r="V163" s="36">
        <f>SUM(V149:V159)</f>
        <v>82</v>
      </c>
      <c r="W163" s="37">
        <f>W162+$V$163-W161</f>
        <v>368</v>
      </c>
      <c r="X163" s="37">
        <f>X162+$V$163-X161</f>
        <v>384</v>
      </c>
      <c r="Y163" s="37">
        <f>Y162+$V$163-Y161</f>
        <v>406</v>
      </c>
      <c r="Z163" s="37">
        <f>Z162+$V$163-Z161</f>
        <v>442</v>
      </c>
      <c r="AA163" s="38">
        <f>W163+X163+Y163+Z163</f>
        <v>1600</v>
      </c>
      <c r="AB163" s="36">
        <f>SUM(AB149:AB159)</f>
        <v>77</v>
      </c>
      <c r="AC163" s="37">
        <f>AC162+$AB$163-AC161</f>
        <v>409</v>
      </c>
      <c r="AD163" s="37">
        <f>AD162+$AB$163-AD161</f>
        <v>479</v>
      </c>
      <c r="AE163" s="37">
        <f>AE162+$AB$163-AE161</f>
        <v>443</v>
      </c>
      <c r="AF163" s="37">
        <f>AF162+$AB$163-AF161</f>
        <v>403</v>
      </c>
      <c r="AG163" s="38">
        <f>AC163+AD163+AE163+AF163</f>
        <v>1734</v>
      </c>
      <c r="AH163" s="36">
        <f>SUM(AH149:AH159)</f>
        <v>0</v>
      </c>
      <c r="AI163" s="37">
        <f>AI162+$AH$163-AI161</f>
        <v>0</v>
      </c>
      <c r="AJ163" s="37">
        <f>AJ162+$AH$163-AJ161</f>
        <v>0</v>
      </c>
      <c r="AK163" s="37">
        <f>AK162+$AH$163-AK161</f>
        <v>0</v>
      </c>
      <c r="AL163" s="37">
        <f>AL162+$AH$163-AL161</f>
        <v>0</v>
      </c>
      <c r="AM163" s="38">
        <f>AI163+AJ163+AK163+AL163</f>
        <v>0</v>
      </c>
      <c r="AN163" s="36">
        <f>SUM(AN149:AN159)</f>
        <v>0</v>
      </c>
      <c r="AO163" s="37">
        <f>AO162+$AN$163-AO161</f>
        <v>0</v>
      </c>
      <c r="AP163" s="37">
        <f>AP162+$AN$163-AP161</f>
        <v>0</v>
      </c>
      <c r="AQ163" s="37">
        <f>AQ162+$AN$163-AQ161</f>
        <v>0</v>
      </c>
      <c r="AR163" s="37">
        <f>AR162+$AN$163-AR161</f>
        <v>0</v>
      </c>
      <c r="AS163" s="38">
        <f>AO163+AP163+AQ163+AR163</f>
        <v>0</v>
      </c>
      <c r="AT163" s="36">
        <f>SUM(AT149:AT159)</f>
        <v>0</v>
      </c>
      <c r="AU163" s="37">
        <f>AU162+$AT$163-AU161</f>
        <v>0</v>
      </c>
      <c r="AV163" s="37">
        <f>AV162+$AT$163-AV161</f>
        <v>0</v>
      </c>
      <c r="AW163" s="37">
        <f>AW162+$AT$163-AW161</f>
        <v>0</v>
      </c>
      <c r="AX163" s="37">
        <f>AX162+$AT$163-AX161</f>
        <v>0</v>
      </c>
      <c r="AY163" s="38">
        <f>AU163+AV163+AW163+AX163</f>
        <v>0</v>
      </c>
      <c r="AZ163" s="36">
        <f>SUM(AZ149:AZ159)</f>
        <v>0</v>
      </c>
      <c r="BA163" s="37">
        <f>BA162+$AZ$163-BA161</f>
        <v>0</v>
      </c>
      <c r="BB163" s="37">
        <f>BB162+$AZ$163-BB161</f>
        <v>0</v>
      </c>
      <c r="BC163" s="37">
        <f>BC162+$AZ$163-BC161</f>
        <v>0</v>
      </c>
      <c r="BD163" s="37">
        <f>BD162+$AZ$163-BD161</f>
        <v>0</v>
      </c>
      <c r="BE163" s="38">
        <f>BA163+BB163+BC163+BD163</f>
        <v>0</v>
      </c>
      <c r="BF163" s="36">
        <f>SUM(BF149:BF159)</f>
        <v>0</v>
      </c>
      <c r="BG163" s="37">
        <f>BG162+$BF$163-BG161</f>
        <v>0</v>
      </c>
      <c r="BH163" s="37">
        <f>BH162+$BF$163-BH161</f>
        <v>0</v>
      </c>
      <c r="BI163" s="37">
        <f>BI162+$BF$163-BI161</f>
        <v>0</v>
      </c>
      <c r="BJ163" s="37">
        <f>BJ162+$BF$163-BJ161</f>
        <v>0</v>
      </c>
      <c r="BK163" s="38">
        <f>BG163+BH163+BI163+BJ163</f>
        <v>0</v>
      </c>
      <c r="BL163" s="36">
        <f>SUM(BL149:BL159)</f>
        <v>0</v>
      </c>
      <c r="BM163" s="37">
        <f>BM162+$BL$163-BM161</f>
        <v>0</v>
      </c>
      <c r="BN163" s="37">
        <f>BN162+$BL$163-BN161</f>
        <v>0</v>
      </c>
      <c r="BO163" s="37">
        <f>BO162+$BL$163-BO161</f>
        <v>0</v>
      </c>
      <c r="BP163" s="37">
        <f>BP162+$BL$163-BP161</f>
        <v>0</v>
      </c>
      <c r="BQ163" s="38">
        <f>BM163+BN163+BO163+BP163</f>
        <v>0</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0</v>
      </c>
      <c r="BX163" s="17">
        <f>SUM((IF(AO163&gt;0,1,0)+(IF(AP163&gt;0,1,0)+(IF(AQ163&gt;0,1,0)+(IF(AR163&gt;0,1,0))))))</f>
        <v>0</v>
      </c>
      <c r="BY163" s="17">
        <f>SUM((IF(AU163&gt;0,1,0)+(IF(AV163&gt;0,1,0)+(IF(AW163&gt;0,1,0)+(IF(AX163&gt;0,1,0))))))</f>
        <v>0</v>
      </c>
      <c r="BZ163" s="17">
        <f>SUM((IF(BA163&gt;0,1,0)+(IF(BB163&gt;0,1,0)+(IF(BC163&gt;0,1,0)+(IF(BD163&gt;0,1,0))))))</f>
        <v>0</v>
      </c>
      <c r="CA163" s="17">
        <f>SUM((IF(BG163&gt;0,1,0)+(IF(BH163&gt;0,1,0)+(IF(BI163&gt;0,1,0)+(IF(BJ163&gt;0,1,0))))))</f>
        <v>0</v>
      </c>
      <c r="CB163" s="17">
        <f>SUM((IF(BM163&gt;0,1,0)+(IF(BN163&gt;0,1,0)+(IF(BO163&gt;0,1,0)+(IF(BP163&gt;0,1,0))))))</f>
        <v>0</v>
      </c>
      <c r="CC163" s="17">
        <f>SUM(BR163:CB163)</f>
        <v>20</v>
      </c>
      <c r="CD163" s="17">
        <f>I163+O163+U163+AA163+AG163+AM163+AS163+AY163+BE163+BK163+BQ163</f>
        <v>8239</v>
      </c>
      <c r="CE163" s="17">
        <f>CD163/CC163</f>
        <v>411.95</v>
      </c>
    </row>
    <row r="164" spans="1:83" ht="15.75" customHeight="1" x14ac:dyDescent="0.25">
      <c r="A164" s="33"/>
      <c r="B164" s="34" t="s">
        <v>34</v>
      </c>
      <c r="C164" s="43"/>
      <c r="D164" s="39"/>
      <c r="E164" s="37">
        <f>IF($D$163&gt;0,IF(E162=E143,0.5,IF(E162&gt;E143,1,0)),0)</f>
        <v>1</v>
      </c>
      <c r="F164" s="37">
        <f>IF($D$163&gt;0,IF(F162=F143,0.5,IF(F162&gt;F143,1,0)),0)</f>
        <v>0</v>
      </c>
      <c r="G164" s="37">
        <f>IF($D$163&gt;0,IF(G162=G143,0.5,IF(G162&gt;G143,1,0)),0)</f>
        <v>1</v>
      </c>
      <c r="H164" s="37">
        <f>IF($D$163&gt;0,IF(H162=H143,0.5,IF(H162&gt;H143,1,0)),0)</f>
        <v>1</v>
      </c>
      <c r="I164" s="38">
        <f>IF($D$163&gt;0,IF(I162=I143,0.5,IF(I162&gt;I143,1,0)),0)</f>
        <v>1</v>
      </c>
      <c r="J164" s="39"/>
      <c r="K164" s="37">
        <f>IF($J$163&gt;0,IF(K162=K36,0.5,IF(K162&gt;K36,1,0)),0)</f>
        <v>0</v>
      </c>
      <c r="L164" s="37">
        <f>IF($J$163&gt;0,IF(L162=L36,0.5,IF(L162&gt;L36,1,0)),0)</f>
        <v>0</v>
      </c>
      <c r="M164" s="37">
        <f>IF($J$163&gt;0,IF(M162=M36,0.5,IF(M162&gt;M36,1,0)),0)</f>
        <v>1</v>
      </c>
      <c r="N164" s="37">
        <f>IF($J$163&gt;0,IF(N162=N36,0.5,IF(N162&gt;N36,1,0)),0)</f>
        <v>1</v>
      </c>
      <c r="O164" s="38">
        <f>IF($J$163&gt;0,IF(O162=O36,0.5,IF(O162&gt;O36,1,0)),0)</f>
        <v>1</v>
      </c>
      <c r="P164" s="39"/>
      <c r="Q164" s="37">
        <f>IF($P$163&gt;0,IF(Q162=Q65,0.5,IF(Q162&gt;Q65,1,0)),0)</f>
        <v>1</v>
      </c>
      <c r="R164" s="37">
        <f>IF($P$163&gt;0,IF(R162=R65,0.5,IF(R162&gt;R65,1,0)),0)</f>
        <v>1</v>
      </c>
      <c r="S164" s="37">
        <f>IF($P$163&gt;0,IF(S162=S65,0.5,IF(S162&gt;S65,1,0)),0)</f>
        <v>0.5</v>
      </c>
      <c r="T164" s="37">
        <f>IF($P$163&gt;0,IF(T162=T65,0.5,IF(T162&gt;T65,1,0)),0)</f>
        <v>0</v>
      </c>
      <c r="U164" s="38">
        <f>IF($P$163&gt;0,IF(U162=U65,0.5,IF(U162&gt;U65,1,0)),0)</f>
        <v>0</v>
      </c>
      <c r="V164" s="39"/>
      <c r="W164" s="37">
        <f>IF($V$163&gt;0,IF(W162=W91,0.5,IF(W162&gt;W91,1,0)),0)</f>
        <v>0</v>
      </c>
      <c r="X164" s="37">
        <f>IF($V$163&gt;0,IF(X162=X91,0.5,IF(X162&gt;X91,1,0)),0)</f>
        <v>0</v>
      </c>
      <c r="Y164" s="37">
        <f>IF($V$163&gt;0,IF(Y162=Y91,0.5,IF(Y162&gt;Y91,1,0)),0)</f>
        <v>0</v>
      </c>
      <c r="Z164" s="37">
        <f>IF($V$163&gt;0,IF(Z162=Z91,0.5,IF(Z162&gt;Z91,1,0)),0)</f>
        <v>1</v>
      </c>
      <c r="AA164" s="38">
        <f>IF($V$163&gt;0,IF(AA162=AA91,0.5,IF(AA162&gt;AA91,1,0)),0)</f>
        <v>0</v>
      </c>
      <c r="AB164" s="39"/>
      <c r="AC164" s="37">
        <f>IF($AB$163&gt;0,IF(AC162=AC130,0.5,IF(AC162&gt;AC130,1,0)),0)</f>
        <v>0</v>
      </c>
      <c r="AD164" s="37">
        <f>IF($AB$163&gt;0,IF(AD162=AD130,0.5,IF(AD162&gt;AD130,1,0)),0)</f>
        <v>1</v>
      </c>
      <c r="AE164" s="37">
        <f>IF($AB$163&gt;0,IF(AE162=AE130,0.5,IF(AE162&gt;AE130,1,0)),0)</f>
        <v>0</v>
      </c>
      <c r="AF164" s="37">
        <f>IF($AB$163&gt;0,IF(AF162=AF130,0.5,IF(AF162&gt;AF130,1,0)),0)</f>
        <v>1</v>
      </c>
      <c r="AG164" s="38">
        <f>IF($AB$163&gt;0,IF(AG162=AG130,0.5,IF(AG162&gt;AG130,1,0)),0)</f>
        <v>1</v>
      </c>
      <c r="AH164" s="39"/>
      <c r="AI164" s="37">
        <f>IF($AI$162&gt;0,IF(AI162=AI23,0.5,IF(AI162&gt;AI23,1,0)),0)</f>
        <v>0</v>
      </c>
      <c r="AJ164" s="37">
        <f>IF($AI$162&gt;0,IF(AJ162=AJ23,0.5,IF(AJ162&gt;AJ23,1,0)),0)</f>
        <v>0</v>
      </c>
      <c r="AK164" s="37">
        <f>IF($AI$162&gt;0,IF(AK162=AK23,0.5,IF(AK162&gt;AK23,1,0)),0)</f>
        <v>0</v>
      </c>
      <c r="AL164" s="37">
        <f>IF($AI$162&gt;0,IF(AL162=AL23,0.5,IF(AL162&gt;AL23,1,0)),0)</f>
        <v>0</v>
      </c>
      <c r="AM164" s="38">
        <f>IF($AI$162&gt;0,IF(AM162=AM23,0.5,IF(AM162&gt;AM23,1,0)),0)</f>
        <v>0</v>
      </c>
      <c r="AN164" s="39"/>
      <c r="AO164" s="37">
        <f>IF($AN$163&gt;0,IF(AO162=AO52,0.5,IF(AO162&gt;AO52,1,0)),0)</f>
        <v>0</v>
      </c>
      <c r="AP164" s="37">
        <f>IF($AN$163&gt;0,IF(AP162=AP52,0.5,IF(AP162&gt;AP52,1,0)),0)</f>
        <v>0</v>
      </c>
      <c r="AQ164" s="37">
        <f>IF($AN$163&gt;0,IF(AQ162=AQ52,0.5,IF(AQ162&gt;AQ52,1,0)),0)</f>
        <v>0</v>
      </c>
      <c r="AR164" s="37">
        <f>IF($AN$163&gt;0,IF(AR162=AR52,0.5,IF(AR162&gt;AR52,1,0)),0)</f>
        <v>0</v>
      </c>
      <c r="AS164" s="38">
        <f>IF($AN$163&gt;0,IF(AS162=AS52,0.5,IF(AS162&gt;AS52,1,0)),0)</f>
        <v>0</v>
      </c>
      <c r="AT164" s="39"/>
      <c r="AU164" s="37">
        <f>IF($AT$163&gt;0,IF(AU162=AU117,0.5,IF(AU162&gt;AU117,1,0)),0)</f>
        <v>0</v>
      </c>
      <c r="AV164" s="37">
        <f>IF($AT$163&gt;0,IF(AV162=AV117,0.5,IF(AV162&gt;AV117,1,0)),0)</f>
        <v>0</v>
      </c>
      <c r="AW164" s="37">
        <f>IF($AT$163&gt;0,IF(AW162=AW117,0.5,IF(AW162&gt;AW117,1,0)),0)</f>
        <v>0</v>
      </c>
      <c r="AX164" s="37">
        <f>IF($AT$163&gt;0,IF(AX162=AX117,0.5,IF(AX162&gt;AX117,1,0)),0)</f>
        <v>0</v>
      </c>
      <c r="AY164" s="38">
        <f>IF($AT$163&gt;0,IF(AY162=AY117,0.5,IF(AY162&gt;AY117,1,0)),0)</f>
        <v>0</v>
      </c>
      <c r="AZ164" s="39"/>
      <c r="BA164" s="37">
        <f>IF($AZ$163&gt;0,IF(BA162=BA104,0.5,IF(BA162&gt;BA104,1,0)),0)</f>
        <v>0</v>
      </c>
      <c r="BB164" s="37">
        <f>IF($AZ$163&gt;0,IF(BB162=BB104,0.5,IF(BB162&gt;BB104,1,0)),0)</f>
        <v>0</v>
      </c>
      <c r="BC164" s="37">
        <f>IF($AZ$163&gt;0,IF(BC162=BC104,0.5,IF(BC162&gt;BC104,1,0)),0)</f>
        <v>0</v>
      </c>
      <c r="BD164" s="37">
        <f>IF($AZ$163&gt;0,IF(BD162=BD104,0.5,IF(BD162&gt;BD104,1,0)),0)</f>
        <v>0</v>
      </c>
      <c r="BE164" s="38">
        <f>IF($AZ$163&gt;0,IF(BE162=BE104,0.5,IF(BE162&gt;BE104,1,0)),0)</f>
        <v>0</v>
      </c>
      <c r="BF164" s="39"/>
      <c r="BG164" s="37">
        <f>IF($BF$163&gt;0,IF(BG162=BG78,0.5,IF(BG162&gt;BG78,1,0)),0)</f>
        <v>0</v>
      </c>
      <c r="BH164" s="37">
        <f>IF($BF$163&gt;0,IF(BH162=BH78,0.5,IF(BH162&gt;BH78,1,0)),0)</f>
        <v>0</v>
      </c>
      <c r="BI164" s="37">
        <f>IF($BF$163&gt;0,IF(BI162=BI78,0.5,IF(BI162&gt;BI78,1,0)),0)</f>
        <v>0</v>
      </c>
      <c r="BJ164" s="37">
        <f>IF($BF$163&gt;0,IF(BJ162=BJ78,0.5,IF(BJ162&gt;BJ78,1,0)),0)</f>
        <v>0</v>
      </c>
      <c r="BK164" s="38">
        <f>IF($BF$163&gt;0,IF(BK162=BK78,0.5,IF(BK162&gt;BK78,1,0)),0)</f>
        <v>0</v>
      </c>
      <c r="BL164" s="39"/>
      <c r="BM164" s="37">
        <f>IF($BL$163&gt;0,IF(BM162=BM10,0.5,IF(BM162&gt;BM10,1,0)),0)</f>
        <v>0</v>
      </c>
      <c r="BN164" s="37">
        <f>IF($BL$163&gt;0,IF(BN162=BN10,0.5,IF(BN162&gt;BN10,1,0)),0)</f>
        <v>0</v>
      </c>
      <c r="BO164" s="37">
        <f>IF($BL$163&gt;0,IF(BO162=BO10,0.5,IF(BO162&gt;BO10,1,0)),0)</f>
        <v>0</v>
      </c>
      <c r="BP164" s="37">
        <f>IF($BL$163&gt;0,IF(BP162=BP10,0.5,IF(BP162&gt;BP10,1,0)),0)</f>
        <v>0</v>
      </c>
      <c r="BQ164" s="38">
        <f>IF($BL$163&gt;0,IF(BQ162=BQ10,0.5,IF(BQ162&gt;BQ10,1,0)),0)</f>
        <v>0</v>
      </c>
      <c r="BR164" s="52"/>
      <c r="BS164" s="19"/>
      <c r="BT164" s="19"/>
      <c r="BU164" s="19"/>
      <c r="BV164" s="19"/>
      <c r="BW164" s="19"/>
      <c r="BX164" s="19"/>
      <c r="BY164" s="19"/>
      <c r="BZ164" s="19"/>
      <c r="CA164" s="19"/>
      <c r="CB164" s="19"/>
      <c r="CC164" s="19"/>
      <c r="CD164" s="19"/>
      <c r="CE164" s="19"/>
    </row>
    <row r="165" spans="1:83" ht="15.75" customHeight="1" x14ac:dyDescent="0.25">
      <c r="A165" s="33"/>
      <c r="B165" s="34" t="s">
        <v>35</v>
      </c>
      <c r="C165" s="43"/>
      <c r="D165" s="39"/>
      <c r="E165" s="37">
        <f>IF($D$163&gt;0,IF(E163=E144,0.5,IF(E163&gt;E144,1,0)),0)</f>
        <v>1</v>
      </c>
      <c r="F165" s="37">
        <f>IF($D$163&gt;0,IF(F163=F144,0.5,IF(F163&gt;F144,1,0)),0)</f>
        <v>0</v>
      </c>
      <c r="G165" s="37">
        <f>IF($D$163&gt;0,IF(G163=G144,0.5,IF(G163&gt;G144,1,0)),0)</f>
        <v>1</v>
      </c>
      <c r="H165" s="37">
        <f>IF($D$163&gt;0,IF(H163=H144,0.5,IF(H163&gt;H144,1,0)),0)</f>
        <v>1</v>
      </c>
      <c r="I165" s="38">
        <f>IF($D$163&gt;0,IF(I163=I144,0.5,IF(I163&gt;I144,1,0)),0)</f>
        <v>1</v>
      </c>
      <c r="J165" s="39"/>
      <c r="K165" s="37">
        <f>IF($J$163&gt;0,IF(K163=K37,0.5,IF(K163&gt;K37,1,0)),0)</f>
        <v>0</v>
      </c>
      <c r="L165" s="37">
        <f>IF($J$163&gt;0,IF(L163=L37,0.5,IF(L163&gt;L37,1,0)),0)</f>
        <v>0</v>
      </c>
      <c r="M165" s="37">
        <f>IF($J$163&gt;0,IF(M163=M37,0.5,IF(M163&gt;M37,1,0)),0)</f>
        <v>1</v>
      </c>
      <c r="N165" s="37">
        <f>IF($J$163&gt;0,IF(N163=N37,0.5,IF(N163&gt;N37,1,0)),0)</f>
        <v>1</v>
      </c>
      <c r="O165" s="38">
        <f>IF($J$163&gt;0,IF(O163=O37,0.5,IF(O163&gt;O37,1,0)),0)</f>
        <v>1</v>
      </c>
      <c r="P165" s="39"/>
      <c r="Q165" s="37">
        <f>IF($P$163&gt;0,IF(Q163=Q66,0.5,IF(Q163&gt;Q66,1,0)),0)</f>
        <v>1</v>
      </c>
      <c r="R165" s="37">
        <f>IF($P$163&gt;0,IF(R163=R66,0.5,IF(R163&gt;R66,1,0)),0)</f>
        <v>1</v>
      </c>
      <c r="S165" s="37">
        <f>IF($P$163&gt;0,IF(S163=S66,0.5,IF(S163&gt;S66,1,0)),0)</f>
        <v>1</v>
      </c>
      <c r="T165" s="37">
        <f>IF($P$163&gt;0,IF(T163=T66,0.5,IF(T163&gt;T66,1,0)),0)</f>
        <v>0</v>
      </c>
      <c r="U165" s="38">
        <f>IF($P$163&gt;0,IF(U163=U66,0.5,IF(U163&gt;U66,1,0)),0)</f>
        <v>1</v>
      </c>
      <c r="V165" s="39"/>
      <c r="W165" s="37">
        <f>IF($V$163&gt;0,IF(W163=W92,0.5,IF(W163&gt;W92,1,0)),0)</f>
        <v>0</v>
      </c>
      <c r="X165" s="37">
        <f>IF($V$163&gt;0,IF(X163=X92,0.5,IF(X163&gt;X92,1,0)),0)</f>
        <v>0</v>
      </c>
      <c r="Y165" s="37">
        <f>IF($V$163&gt;0,IF(Y163=Y92,0.5,IF(Y163&gt;Y92,1,0)),0)</f>
        <v>0</v>
      </c>
      <c r="Z165" s="37">
        <f>IF($V$163&gt;0,IF(Z163=Z92,0.5,IF(Z163&gt;Z92,1,0)),0)</f>
        <v>1</v>
      </c>
      <c r="AA165" s="38">
        <f>IF($V$163&gt;0,IF(AA163=AA92,0.5,IF(AA163&gt;AA92,1,0)),0)</f>
        <v>0</v>
      </c>
      <c r="AB165" s="39"/>
      <c r="AC165" s="37">
        <f>IF($AB$163&gt;0,IF(AC163=AC131,0.5,IF(AC163&gt;AC131,1,0)),0)</f>
        <v>0</v>
      </c>
      <c r="AD165" s="37">
        <f>IF($AB$163&gt;0,IF(AD163=AD131,0.5,IF(AD163&gt;AD131,1,0)),0)</f>
        <v>1</v>
      </c>
      <c r="AE165" s="37">
        <f>IF($AB$163&gt;0,IF(AE163=AE131,0.5,IF(AE163&gt;AE131,1,0)),0)</f>
        <v>1</v>
      </c>
      <c r="AF165" s="37">
        <f>IF($AB$163&gt;0,IF(AF163=AF131,0.5,IF(AF163&gt;AF131,1,0)),0)</f>
        <v>1</v>
      </c>
      <c r="AG165" s="38">
        <f>IF($AB$163&gt;0,IF(AG163=AG131,0.5,IF(AG163&gt;AG131,1,0)),0)</f>
        <v>1</v>
      </c>
      <c r="AH165" s="39"/>
      <c r="AI165" s="37">
        <f>IF($AI$162&gt;0,IF(AI163=AI24,0.5,IF(AI163&gt;AI24,1,0)),0)</f>
        <v>0</v>
      </c>
      <c r="AJ165" s="37">
        <f>IF($AI$162&gt;0,IF(AJ163=AJ24,0.5,IF(AJ163&gt;AJ24,1,0)),0)</f>
        <v>0</v>
      </c>
      <c r="AK165" s="37">
        <f>IF($AI$162&gt;0,IF(AK163=AK24,0.5,IF(AK163&gt;AK24,1,0)),0)</f>
        <v>0</v>
      </c>
      <c r="AL165" s="37">
        <f>IF($AI$162&gt;0,IF(AL163=AL24,0.5,IF(AL163&gt;AL24,1,0)),0)</f>
        <v>0</v>
      </c>
      <c r="AM165" s="38">
        <f>IF($AI$162&gt;0,IF(AM163=AM24,0.5,IF(AM163&gt;AM24,1,0)),0)</f>
        <v>0</v>
      </c>
      <c r="AN165" s="39"/>
      <c r="AO165" s="37">
        <f>IF($AN$163&gt;0,IF(AO163=AO53,0.5,IF(AO163&gt;AO53,1,0)),0)</f>
        <v>0</v>
      </c>
      <c r="AP165" s="37">
        <f>IF($AN$163&gt;0,IF(AP163=AP53,0.5,IF(AP163&gt;AP53,1,0)),0)</f>
        <v>0</v>
      </c>
      <c r="AQ165" s="37">
        <f>IF($AN$163&gt;0,IF(AQ163=AQ53,0.5,IF(AQ163&gt;AQ53,1,0)),0)</f>
        <v>0</v>
      </c>
      <c r="AR165" s="37">
        <f>IF($AN$163&gt;0,IF(AR163=AR53,0.5,IF(AR163&gt;AR53,1,0)),0)</f>
        <v>0</v>
      </c>
      <c r="AS165" s="38">
        <f>IF($AN$163&gt;0,IF(AS163=AS53,0.5,IF(AS163&gt;AS53,1,0)),0)</f>
        <v>0</v>
      </c>
      <c r="AT165" s="39"/>
      <c r="AU165" s="37">
        <f>IF($AT$163&gt;0,IF(AU163=AU118,0.5,IF(AU163&gt;AU118,1,0)),0)</f>
        <v>0</v>
      </c>
      <c r="AV165" s="37">
        <f>IF($AT$163&gt;0,IF(AV163=AV118,0.5,IF(AV163&gt;AV118,1,0)),0)</f>
        <v>0</v>
      </c>
      <c r="AW165" s="37">
        <f>IF($AT$163&gt;0,IF(AW163=AW118,0.5,IF(AW163&gt;AW118,1,0)),0)</f>
        <v>0</v>
      </c>
      <c r="AX165" s="37">
        <f>IF($AT$163&gt;0,IF(AX163=AX118,0.5,IF(AX163&gt;AX118,1,0)),0)</f>
        <v>0</v>
      </c>
      <c r="AY165" s="38">
        <f>IF($AT$163&gt;0,IF(AY163=AY118,0.5,IF(AY163&gt;AY118,1,0)),0)</f>
        <v>0</v>
      </c>
      <c r="AZ165" s="39"/>
      <c r="BA165" s="37">
        <f>IF($AZ$163&gt;0,IF(BA163=BA105,0.5,IF(BA163&gt;BA105,1,0)),0)</f>
        <v>0</v>
      </c>
      <c r="BB165" s="37">
        <f>IF($AZ$163&gt;0,IF(BB163=BB105,0.5,IF(BB163&gt;BB105,1,0)),0)</f>
        <v>0</v>
      </c>
      <c r="BC165" s="37">
        <f>IF($AZ$163&gt;0,IF(BC163=BC105,0.5,IF(BC163&gt;BC105,1,0)),0)</f>
        <v>0</v>
      </c>
      <c r="BD165" s="37">
        <f>IF($AZ$163&gt;0,IF(BD163=BD105,0.5,IF(BD163&gt;BD105,1,0)),0)</f>
        <v>0</v>
      </c>
      <c r="BE165" s="38">
        <f>IF($AZ$163&gt;0,IF(BE163=BE105,0.5,IF(BE163&gt;BE105,1,0)),0)</f>
        <v>0</v>
      </c>
      <c r="BF165" s="39"/>
      <c r="BG165" s="37">
        <f>IF($BF$163&gt;0,IF(BG163=BG79,0.5,IF(BG163&gt;BG79,1,0)),0)</f>
        <v>0</v>
      </c>
      <c r="BH165" s="37">
        <f>IF($BF$163&gt;0,IF(BH163=BH79,0.5,IF(BH163&gt;BH79,1,0)),0)</f>
        <v>0</v>
      </c>
      <c r="BI165" s="37">
        <f>IF($BF$163&gt;0,IF(BI163=BI79,0.5,IF(BI163&gt;BI79,1,0)),0)</f>
        <v>0</v>
      </c>
      <c r="BJ165" s="37">
        <f>IF($BF$163&gt;0,IF(BJ163=BJ79,0.5,IF(BJ163&gt;BJ79,1,0)),0)</f>
        <v>0</v>
      </c>
      <c r="BK165" s="38">
        <f>IF($BF$163&gt;0,IF(BK163=BK79,0.5,IF(BK163&gt;BK79,1,0)),0)</f>
        <v>0</v>
      </c>
      <c r="BL165" s="39"/>
      <c r="BM165" s="37">
        <f>IF($BL$163&gt;0,IF(BM163=BM11,0.5,IF(BM163&gt;BM11,1,0)),0)</f>
        <v>0</v>
      </c>
      <c r="BN165" s="37">
        <f>IF($BL$163&gt;0,IF(BN163=BN11,0.5,IF(BN163&gt;BN11,1,0)),0)</f>
        <v>0</v>
      </c>
      <c r="BO165" s="37">
        <f>IF($BL$163&gt;0,IF(BO163=BO11,0.5,IF(BO163&gt;BO11,1,0)),0)</f>
        <v>0</v>
      </c>
      <c r="BP165" s="37">
        <f>IF($BL$163&gt;0,IF(BP163=BP11,0.5,IF(BP163&gt;BP11,1,0)),0)</f>
        <v>0</v>
      </c>
      <c r="BQ165" s="38">
        <f>IF($BL$163&gt;0,IF(BQ163=BQ11,0.5,IF(BQ163&gt;BQ11,1,0)),0)</f>
        <v>0</v>
      </c>
      <c r="BR165" s="52"/>
      <c r="BS165" s="19"/>
      <c r="BT165" s="19"/>
      <c r="BU165" s="19"/>
      <c r="BV165" s="19"/>
      <c r="BW165" s="19"/>
      <c r="BX165" s="19"/>
      <c r="BY165" s="19"/>
      <c r="BZ165" s="19"/>
      <c r="CA165" s="19"/>
      <c r="CB165" s="19"/>
      <c r="CC165" s="19"/>
      <c r="CD165" s="19"/>
      <c r="CE165" s="19"/>
    </row>
    <row r="166" spans="1:83" ht="15.75" customHeight="1" x14ac:dyDescent="0.25">
      <c r="A166" s="53"/>
      <c r="B166" s="54" t="s">
        <v>36</v>
      </c>
      <c r="C166" s="55"/>
      <c r="D166" s="56"/>
      <c r="E166" s="57"/>
      <c r="F166" s="57"/>
      <c r="G166" s="57"/>
      <c r="H166" s="57"/>
      <c r="I166" s="58">
        <f>SUM(E164+F164+G164+H164+I164+E165+F165+G165+H165+I165)</f>
        <v>8</v>
      </c>
      <c r="J166" s="56"/>
      <c r="K166" s="57"/>
      <c r="L166" s="57"/>
      <c r="M166" s="57"/>
      <c r="N166" s="57"/>
      <c r="O166" s="58">
        <f>SUM(K164+L164+M164+N164+O164+K165+L165+M165+N165+O165)</f>
        <v>6</v>
      </c>
      <c r="P166" s="56"/>
      <c r="Q166" s="57"/>
      <c r="R166" s="57"/>
      <c r="S166" s="57"/>
      <c r="T166" s="57"/>
      <c r="U166" s="58">
        <f>SUM(Q164+R164+S164+T164+U164+Q165+R165+S165+T165+U165)</f>
        <v>6.5</v>
      </c>
      <c r="V166" s="56"/>
      <c r="W166" s="57"/>
      <c r="X166" s="57"/>
      <c r="Y166" s="57"/>
      <c r="Z166" s="57"/>
      <c r="AA166" s="58">
        <f>SUM(W164+X164+Y164+Z164+AA164+W165+X165+Y165+Z165+AA165)</f>
        <v>2</v>
      </c>
      <c r="AB166" s="56"/>
      <c r="AC166" s="57"/>
      <c r="AD166" s="57"/>
      <c r="AE166" s="57"/>
      <c r="AF166" s="57"/>
      <c r="AG166" s="58">
        <f>SUM(AC164+AD164+AE164+AF164+AG164+AC165+AD165+AE165+AF165+AG165)</f>
        <v>7</v>
      </c>
      <c r="AH166" s="56"/>
      <c r="AI166" s="57"/>
      <c r="AJ166" s="57"/>
      <c r="AK166" s="57"/>
      <c r="AL166" s="57"/>
      <c r="AM166" s="58">
        <f>SUM(AI164+AJ164+AK164+AL164+AM164+AI165+AJ165+AK165+AL165+AM165)</f>
        <v>0</v>
      </c>
      <c r="AN166" s="56"/>
      <c r="AO166" s="57"/>
      <c r="AP166" s="57"/>
      <c r="AQ166" s="57"/>
      <c r="AR166" s="57"/>
      <c r="AS166" s="58">
        <f>SUM(AO164+AP164+AQ164+AR164+AS164+AO165+AP165+AQ165+AR165+AS165)</f>
        <v>0</v>
      </c>
      <c r="AT166" s="56"/>
      <c r="AU166" s="57"/>
      <c r="AV166" s="57"/>
      <c r="AW166" s="57"/>
      <c r="AX166" s="57"/>
      <c r="AY166" s="58">
        <f>SUM(AU164+AV164+AW164+AX164+AY164+AU165+AV165+AW165+AX165+AY165)</f>
        <v>0</v>
      </c>
      <c r="AZ166" s="56"/>
      <c r="BA166" s="57"/>
      <c r="BB166" s="57"/>
      <c r="BC166" s="57"/>
      <c r="BD166" s="57"/>
      <c r="BE166" s="58">
        <f>SUM(BA164+BB164+BC164+BD164+BE164+BA165+BB165+BC165+BD165+BE165)</f>
        <v>0</v>
      </c>
      <c r="BF166" s="56"/>
      <c r="BG166" s="57"/>
      <c r="BH166" s="57"/>
      <c r="BI166" s="57"/>
      <c r="BJ166" s="57"/>
      <c r="BK166" s="58">
        <f>SUM(BG164+BH164+BI164+BJ164+BK164+BG165+BH165+BI165+BJ165+BK165)</f>
        <v>0</v>
      </c>
      <c r="BL166" s="56"/>
      <c r="BM166" s="57"/>
      <c r="BN166" s="57"/>
      <c r="BO166" s="57"/>
      <c r="BP166" s="57"/>
      <c r="BQ166" s="58">
        <f>SUM(BM164+BN164+BO164+BP164+BQ164+BM165+BN165+BO165+BP165+BQ165)</f>
        <v>0</v>
      </c>
      <c r="BR166" s="52"/>
      <c r="BS166" s="19"/>
      <c r="BT166" s="19"/>
      <c r="BU166" s="19"/>
      <c r="BV166" s="19"/>
      <c r="BW166" s="19"/>
      <c r="BX166" s="19"/>
      <c r="BY166" s="19"/>
      <c r="BZ166" s="19"/>
      <c r="CA166" s="19"/>
      <c r="CB166" s="19"/>
      <c r="CC166" s="19"/>
      <c r="CD166" s="19"/>
      <c r="CE166" s="19"/>
    </row>
    <row r="167" spans="1:83" ht="15" customHeight="1" x14ac:dyDescent="0.2">
      <c r="A167" s="70"/>
      <c r="B167" s="71"/>
      <c r="C167" s="72"/>
      <c r="D167" s="73"/>
      <c r="E167" s="74"/>
      <c r="F167" s="74"/>
      <c r="G167" s="74"/>
      <c r="H167" s="74"/>
      <c r="I167" s="75"/>
      <c r="J167" s="73"/>
      <c r="K167" s="74"/>
      <c r="L167" s="74"/>
      <c r="M167" s="74"/>
      <c r="N167" s="74"/>
      <c r="O167" s="75"/>
      <c r="P167" s="73"/>
      <c r="Q167" s="74"/>
      <c r="R167" s="74"/>
      <c r="S167" s="74"/>
      <c r="T167" s="74"/>
      <c r="U167" s="75"/>
      <c r="V167" s="73"/>
      <c r="W167" s="74"/>
      <c r="X167" s="74"/>
      <c r="Y167" s="74"/>
      <c r="Z167" s="74"/>
      <c r="AA167" s="75"/>
      <c r="AB167" s="73"/>
      <c r="AC167" s="74"/>
      <c r="AD167" s="74"/>
      <c r="AE167" s="74"/>
      <c r="AF167" s="74"/>
      <c r="AG167" s="75"/>
      <c r="AH167" s="73"/>
      <c r="AI167" s="74"/>
      <c r="AJ167" s="74"/>
      <c r="AK167" s="74"/>
      <c r="AL167" s="74"/>
      <c r="AM167" s="75"/>
      <c r="AN167" s="73"/>
      <c r="AO167" s="74"/>
      <c r="AP167" s="74"/>
      <c r="AQ167" s="74"/>
      <c r="AR167" s="74"/>
      <c r="AS167" s="75"/>
      <c r="AT167" s="73"/>
      <c r="AU167" s="74"/>
      <c r="AV167" s="74"/>
      <c r="AW167" s="74"/>
      <c r="AX167" s="74"/>
      <c r="AY167" s="75"/>
      <c r="AZ167" s="73"/>
      <c r="BA167" s="74"/>
      <c r="BB167" s="74"/>
      <c r="BC167" s="74"/>
      <c r="BD167" s="74"/>
      <c r="BE167" s="75"/>
      <c r="BF167" s="73"/>
      <c r="BG167" s="74"/>
      <c r="BH167" s="74"/>
      <c r="BI167" s="74"/>
      <c r="BJ167" s="74"/>
      <c r="BK167" s="75"/>
      <c r="BL167" s="73"/>
      <c r="BM167" s="74"/>
      <c r="BN167" s="74"/>
      <c r="BO167" s="74"/>
      <c r="BP167" s="74"/>
      <c r="BQ167" s="75"/>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1"/>
      <c r="J168" s="79"/>
      <c r="K168" s="80"/>
      <c r="L168" s="80"/>
      <c r="M168" s="80"/>
      <c r="N168" s="80"/>
      <c r="O168" s="81"/>
      <c r="P168" s="79"/>
      <c r="Q168" s="80"/>
      <c r="R168" s="80"/>
      <c r="S168" s="80"/>
      <c r="T168" s="80"/>
      <c r="U168" s="81"/>
      <c r="V168" s="79"/>
      <c r="W168" s="80"/>
      <c r="X168" s="80"/>
      <c r="Y168" s="80"/>
      <c r="Z168" s="80"/>
      <c r="AA168" s="81"/>
      <c r="AB168" s="79"/>
      <c r="AC168" s="80"/>
      <c r="AD168" s="80"/>
      <c r="AE168" s="80"/>
      <c r="AF168" s="80"/>
      <c r="AG168" s="81"/>
      <c r="AH168" s="79"/>
      <c r="AI168" s="80"/>
      <c r="AJ168" s="80"/>
      <c r="AK168" s="80"/>
      <c r="AL168" s="80"/>
      <c r="AM168" s="81"/>
      <c r="AN168" s="79"/>
      <c r="AO168" s="80"/>
      <c r="AP168" s="80"/>
      <c r="AQ168" s="80"/>
      <c r="AR168" s="80"/>
      <c r="AS168" s="81"/>
      <c r="AT168" s="79"/>
      <c r="AU168" s="80"/>
      <c r="AV168" s="80"/>
      <c r="AW168" s="80"/>
      <c r="AX168" s="80"/>
      <c r="AY168" s="81"/>
      <c r="AZ168" s="79"/>
      <c r="BA168" s="80"/>
      <c r="BB168" s="80"/>
      <c r="BC168" s="80"/>
      <c r="BD168" s="80"/>
      <c r="BE168" s="81"/>
      <c r="BF168" s="79"/>
      <c r="BG168" s="80"/>
      <c r="BH168" s="80"/>
      <c r="BI168" s="80"/>
      <c r="BJ168" s="80"/>
      <c r="BK168" s="81"/>
      <c r="BL168" s="79"/>
      <c r="BM168" s="80"/>
      <c r="BN168" s="80"/>
      <c r="BO168" s="80"/>
      <c r="BP168" s="80"/>
      <c r="BQ168" s="81"/>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2">
        <f>I162+I143+I130+I117+I104+I91+I78+I65+I52+I36+I23+I10</f>
        <v>17237</v>
      </c>
      <c r="J169" s="79"/>
      <c r="K169" s="80"/>
      <c r="L169" s="80"/>
      <c r="M169" s="80"/>
      <c r="N169" s="80"/>
      <c r="O169" s="82">
        <f>O162+O143+O130+O117+O104+O91+O78+O65+O52+O36+O23+O10</f>
        <v>16608</v>
      </c>
      <c r="P169" s="79"/>
      <c r="Q169" s="80"/>
      <c r="R169" s="80"/>
      <c r="S169" s="80"/>
      <c r="T169" s="80"/>
      <c r="U169" s="82">
        <f>U162+U143+U130+U117+U104+U91+U78+U65+U52+U36+U23+U10</f>
        <v>16862</v>
      </c>
      <c r="V169" s="79"/>
      <c r="W169" s="80"/>
      <c r="X169" s="80"/>
      <c r="Y169" s="80"/>
      <c r="Z169" s="80"/>
      <c r="AA169" s="82">
        <f>AA162+AA143+AA130+AA117+AA104+AA91+AA78+AA65+AA52+AA36+AA23+AA10</f>
        <v>17190</v>
      </c>
      <c r="AB169" s="79"/>
      <c r="AC169" s="80"/>
      <c r="AD169" s="80"/>
      <c r="AE169" s="80"/>
      <c r="AF169" s="80"/>
      <c r="AG169" s="82">
        <f>AG162+AG143+AG130+AG117+AG104+AG91+AG78+AG65+AG52+AG36+AG23+AG10</f>
        <v>17139</v>
      </c>
      <c r="AH169" s="79"/>
      <c r="AI169" s="80"/>
      <c r="AJ169" s="80"/>
      <c r="AK169" s="80"/>
      <c r="AL169" s="80"/>
      <c r="AM169" s="82">
        <f>AM162+AM143+AM130+AM117+AM104+AM91+AM78+AM65+AM52+AM36+AM23+AM10</f>
        <v>0</v>
      </c>
      <c r="AN169" s="79"/>
      <c r="AO169" s="80"/>
      <c r="AP169" s="80"/>
      <c r="AQ169" s="80"/>
      <c r="AR169" s="80"/>
      <c r="AS169" s="82">
        <f>AS162+AS143+AS130+AS117+AS104+AS91+AS78+AS65+AS52+AS36+AS23+AS10</f>
        <v>0</v>
      </c>
      <c r="AT169" s="79"/>
      <c r="AU169" s="80"/>
      <c r="AV169" s="80"/>
      <c r="AW169" s="80"/>
      <c r="AX169" s="80"/>
      <c r="AY169" s="82">
        <f>AY162+AY143+AY130+AY117+AY104+AY91+AY78+AY65+AY52+AY36+AY23+AY10</f>
        <v>0</v>
      </c>
      <c r="AZ169" s="79"/>
      <c r="BA169" s="80"/>
      <c r="BB169" s="80"/>
      <c r="BC169" s="80"/>
      <c r="BD169" s="80"/>
      <c r="BE169" s="82">
        <f>BE162+BE143+BE130+BE117+BE104+BE91+BE78+BE65+BE52+BE36+BE23+BE10</f>
        <v>0</v>
      </c>
      <c r="BF169" s="79"/>
      <c r="BG169" s="80"/>
      <c r="BH169" s="80"/>
      <c r="BI169" s="80"/>
      <c r="BJ169" s="80"/>
      <c r="BK169" s="82">
        <f>BK162+BK143+BK130+BK117+BK104+BK91+BK78+BK65+BK52+BK36+BK23+BK10</f>
        <v>0</v>
      </c>
      <c r="BL169" s="82"/>
      <c r="BM169" s="82"/>
      <c r="BN169" s="82"/>
      <c r="BO169" s="82"/>
      <c r="BP169" s="82"/>
      <c r="BQ169" s="82">
        <f t="shared" ref="BQ169" si="424">BQ162+BQ143+BQ130+BQ117+BQ104+BQ91+BQ78+BQ65+BQ52+BQ36+BQ23+BQ10</f>
        <v>0</v>
      </c>
      <c r="BR169" s="52"/>
      <c r="BS169" s="19"/>
      <c r="BT169" s="19"/>
      <c r="BU169" s="19"/>
      <c r="BV169" s="19"/>
      <c r="BW169" s="19"/>
      <c r="BX169" s="19"/>
      <c r="BY169" s="19"/>
      <c r="BZ169" s="19"/>
      <c r="CA169" s="19"/>
      <c r="CB169" s="19"/>
      <c r="CC169" s="19"/>
      <c r="CD169" s="19"/>
      <c r="CE169" s="19"/>
    </row>
    <row r="170" spans="1:83" ht="15" customHeight="1" x14ac:dyDescent="0.2">
      <c r="A170" s="83"/>
      <c r="B170" s="84"/>
      <c r="C170" s="85"/>
      <c r="D170" s="86"/>
      <c r="E170" s="87"/>
      <c r="F170" s="87"/>
      <c r="G170" s="87"/>
      <c r="H170" s="87"/>
      <c r="I170" s="88">
        <f>I169/96</f>
        <v>179.55208333333334</v>
      </c>
      <c r="J170" s="86"/>
      <c r="K170" s="87"/>
      <c r="L170" s="87"/>
      <c r="M170" s="87"/>
      <c r="N170" s="87"/>
      <c r="O170" s="88">
        <f>O169/96</f>
        <v>173</v>
      </c>
      <c r="P170" s="86"/>
      <c r="Q170" s="87"/>
      <c r="R170" s="87"/>
      <c r="S170" s="87"/>
      <c r="T170" s="87"/>
      <c r="U170" s="88">
        <f>U169/96</f>
        <v>175.64583333333334</v>
      </c>
      <c r="V170" s="86"/>
      <c r="W170" s="87"/>
      <c r="X170" s="87"/>
      <c r="Y170" s="87"/>
      <c r="Z170" s="87"/>
      <c r="AA170" s="88">
        <f>AA169/96</f>
        <v>179.0625</v>
      </c>
      <c r="AB170" s="86"/>
      <c r="AC170" s="87"/>
      <c r="AD170" s="87"/>
      <c r="AE170" s="87"/>
      <c r="AF170" s="87"/>
      <c r="AG170" s="88">
        <f>AG169/96</f>
        <v>178.53125</v>
      </c>
      <c r="AH170" s="86"/>
      <c r="AI170" s="87"/>
      <c r="AJ170" s="87"/>
      <c r="AK170" s="87"/>
      <c r="AL170" s="87"/>
      <c r="AM170" s="88">
        <f>AM169/96</f>
        <v>0</v>
      </c>
      <c r="AN170" s="86"/>
      <c r="AO170" s="87"/>
      <c r="AP170" s="87"/>
      <c r="AQ170" s="87"/>
      <c r="AR170" s="87"/>
      <c r="AS170" s="88">
        <f>AS169/96</f>
        <v>0</v>
      </c>
      <c r="AT170" s="86"/>
      <c r="AU170" s="87"/>
      <c r="AV170" s="87"/>
      <c r="AW170" s="87"/>
      <c r="AX170" s="87"/>
      <c r="AY170" s="88">
        <f>AY169/96</f>
        <v>0</v>
      </c>
      <c r="AZ170" s="86"/>
      <c r="BA170" s="87"/>
      <c r="BB170" s="87"/>
      <c r="BC170" s="87"/>
      <c r="BD170" s="87"/>
      <c r="BE170" s="88">
        <f>BE169/96</f>
        <v>0</v>
      </c>
      <c r="BF170" s="86"/>
      <c r="BG170" s="87"/>
      <c r="BH170" s="87"/>
      <c r="BI170" s="87"/>
      <c r="BJ170" s="87"/>
      <c r="BK170" s="88">
        <f>BK169/96</f>
        <v>0</v>
      </c>
      <c r="BL170" s="88"/>
      <c r="BM170" s="88"/>
      <c r="BN170" s="88"/>
      <c r="BO170" s="88"/>
      <c r="BP170" s="88"/>
      <c r="BQ170" s="88">
        <f t="shared" ref="BQ170" si="425">BQ169/96</f>
        <v>0</v>
      </c>
      <c r="BR170" s="52"/>
      <c r="BS170" s="19"/>
      <c r="BT170" s="19"/>
      <c r="BU170" s="19"/>
      <c r="BV170" s="19"/>
      <c r="BW170" s="19"/>
      <c r="BX170" s="19"/>
      <c r="BY170" s="19"/>
      <c r="BZ170" s="19"/>
      <c r="CA170" s="19"/>
      <c r="CB170" s="19"/>
      <c r="CC170" s="19"/>
      <c r="CD170" s="19"/>
      <c r="CE170"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opLeftCell="A69" workbookViewId="0">
      <selection activeCell="G41" sqref="G41"/>
    </sheetView>
  </sheetViews>
  <sheetFormatPr baseColWidth="10" defaultColWidth="10.875" defaultRowHeight="12.75" customHeight="1" x14ac:dyDescent="0.2"/>
  <cols>
    <col min="1" max="1" width="9.5" style="5" customWidth="1"/>
    <col min="2" max="2" width="10.625" style="5" bestFit="1" customWidth="1"/>
    <col min="3" max="3" width="7.375" style="5" hidden="1" customWidth="1"/>
    <col min="4" max="4" width="10.25" style="5" hidden="1" customWidth="1"/>
    <col min="5" max="5" width="3.875" style="5" hidden="1" customWidth="1"/>
    <col min="6" max="6" width="6.75" style="5" bestFit="1" customWidth="1"/>
    <col min="7" max="7" width="11.125" style="5" customWidth="1"/>
    <col min="8" max="9" width="10.875" style="5" customWidth="1"/>
    <col min="10" max="16384" width="10.875" style="5"/>
  </cols>
  <sheetData>
    <row r="1" spans="1:8" ht="15" x14ac:dyDescent="0.2">
      <c r="A1" s="89" t="s">
        <v>44</v>
      </c>
      <c r="B1" s="89" t="s">
        <v>45</v>
      </c>
      <c r="C1" s="89" t="s">
        <v>46</v>
      </c>
      <c r="D1" s="89" t="s">
        <v>47</v>
      </c>
      <c r="E1" s="89" t="s">
        <v>23</v>
      </c>
      <c r="F1" s="89" t="s">
        <v>24</v>
      </c>
      <c r="G1" s="89" t="s">
        <v>25</v>
      </c>
      <c r="H1" s="89" t="s">
        <v>26</v>
      </c>
    </row>
    <row r="2" spans="1:8" hidden="1" x14ac:dyDescent="0.2">
      <c r="A2" s="90">
        <f>'Détail par équipe'!B45</f>
        <v>4</v>
      </c>
      <c r="B2" s="90">
        <f>'Détail par équipe'!C45</f>
        <v>0</v>
      </c>
      <c r="C2" s="90">
        <v>0</v>
      </c>
      <c r="D2" s="90">
        <v>0</v>
      </c>
      <c r="E2" s="90">
        <f>'Détail par équipe'!CC45+C2</f>
        <v>4</v>
      </c>
      <c r="F2" s="90">
        <f>'Détail par équipe'!CD45+D2</f>
        <v>805</v>
      </c>
      <c r="G2" s="91">
        <f>ROUNDDOWN(F2/E2,0)</f>
        <v>201</v>
      </c>
      <c r="H2" s="91">
        <f>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ROUNDDOWN(F3/E3,0)</f>
        <v>#DIV/0!</v>
      </c>
      <c r="H3" s="91" t="e">
        <f>ROUNDDOWN(IF(G3&gt;220,0,((220-G3)*0.7)),0)</f>
        <v>#DIV/0!</v>
      </c>
    </row>
    <row r="4" spans="1:8" hidden="1" x14ac:dyDescent="0.2">
      <c r="A4" s="90">
        <f>'Détail par équipe'!B87</f>
        <v>4</v>
      </c>
      <c r="B4" s="90">
        <f>'Détail par équipe'!C87</f>
        <v>0</v>
      </c>
      <c r="C4" s="90">
        <v>0</v>
      </c>
      <c r="D4" s="90">
        <v>0</v>
      </c>
      <c r="E4" s="90">
        <f>'Détail par équipe'!CC87+C4</f>
        <v>0</v>
      </c>
      <c r="F4" s="90">
        <f>'Détail par équipe'!CD87+D4</f>
        <v>0</v>
      </c>
      <c r="G4" s="91" t="e">
        <f>ROUNDDOWN(F4/E4,0)</f>
        <v>#DIV/0!</v>
      </c>
      <c r="H4" s="91" t="e">
        <f>ROUNDDOWN(IF(G4&gt;220,0,((220-G4)*0.7)),0)</f>
        <v>#DIV/0!</v>
      </c>
    </row>
    <row r="5" spans="1:8" hidden="1" x14ac:dyDescent="0.2">
      <c r="A5" s="90">
        <f>'Détail par équipe'!B74</f>
        <v>4</v>
      </c>
      <c r="B5" s="90">
        <f>'Détail par équipe'!C74</f>
        <v>0</v>
      </c>
      <c r="C5" s="90">
        <v>0</v>
      </c>
      <c r="D5" s="90">
        <v>0</v>
      </c>
      <c r="E5" s="90">
        <f>'Détail par équipe'!CC74</f>
        <v>0</v>
      </c>
      <c r="F5" s="90">
        <f>'Détail par équipe'!CD74</f>
        <v>0</v>
      </c>
      <c r="G5" s="91" t="e">
        <f>ROUNDDOWN(F5/E5,0)</f>
        <v>#DIV/0!</v>
      </c>
      <c r="H5" s="91" t="e">
        <f>ROUNDDOWN(IF(G5&gt;220,0,((220-G5)*0.7)),0)</f>
        <v>#DIV/0!</v>
      </c>
    </row>
    <row r="6" spans="1:8" hidden="1" x14ac:dyDescent="0.2">
      <c r="A6" s="90">
        <f>'Détail par équipe'!B75</f>
        <v>5</v>
      </c>
      <c r="B6" s="90">
        <f>'Détail par équipe'!C75</f>
        <v>0</v>
      </c>
      <c r="C6" s="90">
        <v>0</v>
      </c>
      <c r="D6" s="90">
        <v>0</v>
      </c>
      <c r="E6" s="90">
        <f>'Détail par équipe'!CC75</f>
        <v>0</v>
      </c>
      <c r="F6" s="90">
        <f>'Détail par équipe'!CD75</f>
        <v>0</v>
      </c>
      <c r="G6" s="91" t="e">
        <f>ROUNDDOWN(F6/E6,0)</f>
        <v>#DIV/0!</v>
      </c>
      <c r="H6" s="91" t="e">
        <f>ROUNDDOWN(IF(G6&gt;220,0,((220-G6)*0.7)),0)</f>
        <v>#DIV/0!</v>
      </c>
    </row>
    <row r="7" spans="1:8" hidden="1" x14ac:dyDescent="0.2">
      <c r="A7" s="90">
        <f>'Détail par équipe'!B101</f>
        <v>5</v>
      </c>
      <c r="B7" s="90">
        <f>'Détail par équipe'!C101</f>
        <v>0</v>
      </c>
      <c r="C7" s="90">
        <v>0</v>
      </c>
      <c r="D7" s="90">
        <v>0</v>
      </c>
      <c r="E7" s="90">
        <f>'Détail par équipe'!CC101</f>
        <v>0</v>
      </c>
      <c r="F7" s="90">
        <f>'Détail par équipe'!CD101</f>
        <v>0</v>
      </c>
      <c r="G7" s="91" t="e">
        <f>ROUNDDOWN(F7/E7,0)</f>
        <v>#DIV/0!</v>
      </c>
      <c r="H7" s="91" t="e">
        <f>ROUNDDOWN(IF(G7&gt;220,0,((220-G7)*0.7)),0)</f>
        <v>#DIV/0!</v>
      </c>
    </row>
    <row r="8" spans="1:8" hidden="1" x14ac:dyDescent="0.2">
      <c r="A8" s="90">
        <f>'Détail par équipe'!B127</f>
        <v>5</v>
      </c>
      <c r="B8" s="90">
        <f>'Détail par équipe'!C127</f>
        <v>0</v>
      </c>
      <c r="C8" s="90">
        <v>0</v>
      </c>
      <c r="D8" s="90">
        <v>0</v>
      </c>
      <c r="E8" s="90">
        <f>'Détail par équipe'!CC127</f>
        <v>0</v>
      </c>
      <c r="F8" s="90">
        <f>'Détail par équipe'!CD127</f>
        <v>0</v>
      </c>
      <c r="G8" s="91" t="e">
        <f>ROUNDDOWN(F8/E8,0)</f>
        <v>#DIV/0!</v>
      </c>
      <c r="H8" s="91" t="e">
        <f>ROUNDDOWN(IF(G8&gt;220,0,((220-G8)*0.7)),0)</f>
        <v>#DIV/0!</v>
      </c>
    </row>
    <row r="9" spans="1:8" hidden="1" x14ac:dyDescent="0.2">
      <c r="A9" s="90">
        <f>'Détail par équipe'!B140</f>
        <v>5</v>
      </c>
      <c r="B9" s="90">
        <f>'Détail par équipe'!C140</f>
        <v>0</v>
      </c>
      <c r="C9" s="90">
        <v>0</v>
      </c>
      <c r="D9" s="90">
        <v>0</v>
      </c>
      <c r="E9" s="90">
        <f>'Détail par équipe'!CC140</f>
        <v>0</v>
      </c>
      <c r="F9" s="90">
        <f>'Détail par équipe'!CD140</f>
        <v>0</v>
      </c>
      <c r="G9" s="91" t="e">
        <f>ROUNDDOWN(F9/E9,0)</f>
        <v>#DIV/0!</v>
      </c>
      <c r="H9" s="91" t="e">
        <f>ROUNDDOWN(IF(G9&gt;220,0,((220-G9)*0.7)),0)</f>
        <v>#DIV/0!</v>
      </c>
    </row>
    <row r="10" spans="1:8" hidden="1" x14ac:dyDescent="0.2">
      <c r="A10" s="90">
        <f>'Détail par équipe'!B33</f>
        <v>5</v>
      </c>
      <c r="B10" s="90">
        <f>'Détail par équipe'!C33</f>
        <v>0</v>
      </c>
      <c r="C10" s="90">
        <v>0</v>
      </c>
      <c r="D10" s="90">
        <v>0</v>
      </c>
      <c r="E10" s="90">
        <f>'Détail par équipe'!CC33</f>
        <v>0</v>
      </c>
      <c r="F10" s="90">
        <f>'Détail par équipe'!CD33</f>
        <v>0</v>
      </c>
      <c r="G10" s="91" t="e">
        <f>ROUNDDOWN(F10/E10,0)</f>
        <v>#DIV/0!</v>
      </c>
      <c r="H10" s="91" t="e">
        <f>ROUNDDOWN(IF(G10&gt;220,0,((220-G10)*0.7)),0)</f>
        <v>#DIV/0!</v>
      </c>
    </row>
    <row r="11" spans="1:8" hidden="1" x14ac:dyDescent="0.2">
      <c r="A11" s="90">
        <f>'Détail par équipe'!B7</f>
        <v>5</v>
      </c>
      <c r="B11" s="90">
        <f>'Détail par équipe'!C7</f>
        <v>0</v>
      </c>
      <c r="C11" s="90">
        <v>0</v>
      </c>
      <c r="D11" s="90">
        <v>0</v>
      </c>
      <c r="E11" s="90">
        <f>'Détail par équipe'!CC7</f>
        <v>0</v>
      </c>
      <c r="F11" s="90">
        <f>'Détail par équipe'!CD7</f>
        <v>0</v>
      </c>
      <c r="G11" s="91" t="e">
        <f>ROUNDDOWN(F11/E11,0)</f>
        <v>#DIV/0!</v>
      </c>
      <c r="H11" s="91" t="e">
        <f>ROUNDDOWN(IF(G11&gt;220,0,((220-G11)*0.7)),0)</f>
        <v>#DIV/0!</v>
      </c>
    </row>
    <row r="12" spans="1:8" hidden="1" x14ac:dyDescent="0.2">
      <c r="A12" s="90">
        <f>'Détail par équipe'!B46</f>
        <v>5</v>
      </c>
      <c r="B12" s="90">
        <f>'Détail par équipe'!C46</f>
        <v>0</v>
      </c>
      <c r="C12" s="90">
        <v>0</v>
      </c>
      <c r="D12" s="90">
        <v>0</v>
      </c>
      <c r="E12" s="90">
        <f>'Détail par équipe'!CC46+C12</f>
        <v>0</v>
      </c>
      <c r="F12" s="90">
        <f>'Détail par équipe'!CD46+D12</f>
        <v>0</v>
      </c>
      <c r="G12" s="91" t="e">
        <f>ROUNDDOWN(F12/E12,0)</f>
        <v>#DIV/0!</v>
      </c>
      <c r="H12" s="91" t="e">
        <f>ROUNDDOWN(IF(G12&gt;220,0,((220-G12)*0.7)),0)</f>
        <v>#DIV/0!</v>
      </c>
    </row>
    <row r="13" spans="1:8" hidden="1" x14ac:dyDescent="0.2">
      <c r="A13" s="90">
        <f>'Détail par équipe'!B88</f>
        <v>5</v>
      </c>
      <c r="B13" s="90">
        <f>'Détail par équipe'!C88</f>
        <v>0</v>
      </c>
      <c r="C13" s="90">
        <v>0</v>
      </c>
      <c r="D13" s="90">
        <v>0</v>
      </c>
      <c r="E13" s="90">
        <f>'Détail par équipe'!CC88+C13</f>
        <v>0</v>
      </c>
      <c r="F13" s="90">
        <f>'Détail par équipe'!CD88+D13</f>
        <v>0</v>
      </c>
      <c r="G13" s="91" t="e">
        <f>ROUNDDOWN(F13/E13,0)</f>
        <v>#DIV/0!</v>
      </c>
      <c r="H13" s="91" t="e">
        <f>ROUNDDOWN(IF(G13&gt;220,0,((220-G13)*0.7)),0)</f>
        <v>#DIV/0!</v>
      </c>
    </row>
    <row r="14" spans="1:8" hidden="1" x14ac:dyDescent="0.2">
      <c r="A14" s="90">
        <f>'Détail par équipe'!B114</f>
        <v>5</v>
      </c>
      <c r="B14" s="90">
        <f>'Détail par équipe'!C114</f>
        <v>0</v>
      </c>
      <c r="C14" s="90">
        <v>0</v>
      </c>
      <c r="D14" s="90">
        <v>0</v>
      </c>
      <c r="E14" s="90">
        <f>'Détail par équipe'!CC114</f>
        <v>0</v>
      </c>
      <c r="F14" s="90">
        <f>'Détail par équipe'!CD114</f>
        <v>0</v>
      </c>
      <c r="G14" s="91" t="e">
        <f>ROUNDDOWN(F14/E14,0)</f>
        <v>#DIV/0!</v>
      </c>
      <c r="H14" s="91" t="e">
        <f>ROUNDDOWN(IF(G14&gt;220,0,((220-G14)*0.7)),0)</f>
        <v>#DIV/0!</v>
      </c>
    </row>
    <row r="15" spans="1:8" hidden="1" x14ac:dyDescent="0.2">
      <c r="A15" s="90">
        <f>'Détail par équipe'!B21</f>
        <v>6</v>
      </c>
      <c r="B15" s="90">
        <f>'Détail par équipe'!C21</f>
        <v>0</v>
      </c>
      <c r="C15" s="90">
        <v>0</v>
      </c>
      <c r="D15" s="90">
        <v>0</v>
      </c>
      <c r="E15" s="90">
        <f>'Détail par équipe'!CC21</f>
        <v>0</v>
      </c>
      <c r="F15" s="90">
        <f>'Détail par équipe'!CD21</f>
        <v>0</v>
      </c>
      <c r="G15" s="91" t="e">
        <f>ROUNDDOWN(F15/E15,0)</f>
        <v>#DIV/0!</v>
      </c>
      <c r="H15" s="91" t="e">
        <f>ROUNDDOWN(IF(G15&gt;220,0,((220-G15)*0.7)),0)</f>
        <v>#DIV/0!</v>
      </c>
    </row>
    <row r="16" spans="1:8" hidden="1" x14ac:dyDescent="0.2">
      <c r="A16" s="90">
        <f>'Détail par équipe'!B34</f>
        <v>6</v>
      </c>
      <c r="B16" s="90">
        <f>'Détail par équipe'!C34</f>
        <v>0</v>
      </c>
      <c r="C16" s="90">
        <v>0</v>
      </c>
      <c r="D16" s="90">
        <v>0</v>
      </c>
      <c r="E16" s="90">
        <f>'Détail par équipe'!CC34</f>
        <v>0</v>
      </c>
      <c r="F16" s="90">
        <f>'Détail par équipe'!CD34</f>
        <v>0</v>
      </c>
      <c r="G16" s="91" t="e">
        <f>ROUNDDOWN(F16/E16,0)</f>
        <v>#DIV/0!</v>
      </c>
      <c r="H16" s="91" t="e">
        <f>ROUNDDOWN(IF(G16&gt;220,0,((220-G16)*0.7)),0)</f>
        <v>#DIV/0!</v>
      </c>
    </row>
    <row r="17" spans="1:8" hidden="1" x14ac:dyDescent="0.2">
      <c r="A17" s="90">
        <f>'Détail par équipe'!B63</f>
        <v>6</v>
      </c>
      <c r="B17" s="90">
        <f>'Détail par équipe'!C63</f>
        <v>0</v>
      </c>
      <c r="C17" s="90">
        <v>0</v>
      </c>
      <c r="D17" s="90">
        <v>0</v>
      </c>
      <c r="E17" s="90">
        <f>'Détail par équipe'!CC63</f>
        <v>0</v>
      </c>
      <c r="F17" s="90">
        <f>'Détail par équipe'!CD63</f>
        <v>0</v>
      </c>
      <c r="G17" s="91" t="e">
        <f>ROUNDDOWN(F17/E17,0)</f>
        <v>#DIV/0!</v>
      </c>
      <c r="H17" s="91" t="e">
        <f>ROUNDDOWN(IF(G17&gt;220,0,((220-G17)*0.7)),0)</f>
        <v>#DIV/0!</v>
      </c>
    </row>
    <row r="18" spans="1:8" hidden="1" x14ac:dyDescent="0.2">
      <c r="A18" s="90">
        <f>'Détail par équipe'!B76</f>
        <v>6</v>
      </c>
      <c r="B18" s="90">
        <f>'Détail par équipe'!C76</f>
        <v>0</v>
      </c>
      <c r="C18" s="90">
        <v>0</v>
      </c>
      <c r="D18" s="90">
        <v>0</v>
      </c>
      <c r="E18" s="90">
        <f>'Détail par équipe'!CC76</f>
        <v>0</v>
      </c>
      <c r="F18" s="90">
        <f>'Détail par équipe'!CD76</f>
        <v>0</v>
      </c>
      <c r="G18" s="91" t="e">
        <f>ROUNDDOWN(F18/E18,0)</f>
        <v>#DIV/0!</v>
      </c>
      <c r="H18" s="91" t="e">
        <f>ROUNDDOWN(IF(G18&gt;220,0,((220-G18)*0.7)),0)</f>
        <v>#DIV/0!</v>
      </c>
    </row>
    <row r="19" spans="1:8" hidden="1" x14ac:dyDescent="0.2">
      <c r="A19" s="90">
        <f>'Détail par équipe'!B102</f>
        <v>6</v>
      </c>
      <c r="B19" s="90">
        <f>'Détail par équipe'!C102</f>
        <v>0</v>
      </c>
      <c r="C19" s="90">
        <v>0</v>
      </c>
      <c r="D19" s="90">
        <v>0</v>
      </c>
      <c r="E19" s="90">
        <f>'Détail par équipe'!CC102</f>
        <v>0</v>
      </c>
      <c r="F19" s="90">
        <f>'Détail par équipe'!CD102</f>
        <v>0</v>
      </c>
      <c r="G19" s="91" t="e">
        <f>ROUNDDOWN(F19/E19,0)</f>
        <v>#DIV/0!</v>
      </c>
      <c r="H19" s="91" t="e">
        <f>ROUNDDOWN(IF(G19&gt;220,0,((220-G19)*0.7)),0)</f>
        <v>#DIV/0!</v>
      </c>
    </row>
    <row r="20" spans="1:8" hidden="1" x14ac:dyDescent="0.2">
      <c r="A20" s="90">
        <f>'Détail par équipe'!B128</f>
        <v>6</v>
      </c>
      <c r="B20" s="90">
        <f>'Détail par équipe'!C128</f>
        <v>0</v>
      </c>
      <c r="C20" s="90">
        <v>0</v>
      </c>
      <c r="D20" s="90">
        <v>0</v>
      </c>
      <c r="E20" s="90">
        <f>'Détail par équipe'!CC128</f>
        <v>0</v>
      </c>
      <c r="F20" s="90">
        <f>'Détail par équipe'!CD128</f>
        <v>0</v>
      </c>
      <c r="G20" s="91" t="e">
        <f>ROUNDDOWN(F20/E20,0)</f>
        <v>#DIV/0!</v>
      </c>
      <c r="H20" s="91" t="e">
        <f>ROUNDDOWN(IF(G20&gt;220,0,((220-G20)*0.7)),0)</f>
        <v>#DIV/0!</v>
      </c>
    </row>
    <row r="21" spans="1:8" hidden="1" x14ac:dyDescent="0.2">
      <c r="A21" s="90">
        <f>'Détail par équipe'!B141</f>
        <v>6</v>
      </c>
      <c r="B21" s="90">
        <f>'Détail par équipe'!C141</f>
        <v>0</v>
      </c>
      <c r="C21" s="90">
        <v>0</v>
      </c>
      <c r="D21" s="90">
        <v>0</v>
      </c>
      <c r="E21" s="90">
        <f>'Détail par équipe'!CC141</f>
        <v>0</v>
      </c>
      <c r="F21" s="90">
        <f>'Détail par équipe'!CD141</f>
        <v>0</v>
      </c>
      <c r="G21" s="91" t="e">
        <f>ROUNDDOWN(F21/E21,0)</f>
        <v>#DIV/0!</v>
      </c>
      <c r="H21" s="91" t="e">
        <f>ROUNDDOWN(IF(G21&gt;220,0,((220-G21)*0.7)),0)</f>
        <v>#DIV/0!</v>
      </c>
    </row>
    <row r="22" spans="1:8" hidden="1" x14ac:dyDescent="0.2">
      <c r="A22" s="90">
        <f>'Détail par équipe'!B8</f>
        <v>6</v>
      </c>
      <c r="B22" s="90">
        <f>'Détail par équipe'!C8</f>
        <v>0</v>
      </c>
      <c r="C22" s="90">
        <v>0</v>
      </c>
      <c r="D22" s="90">
        <v>0</v>
      </c>
      <c r="E22" s="90">
        <f>'Détail par équipe'!CC8</f>
        <v>0</v>
      </c>
      <c r="F22" s="90">
        <f>'Détail par équipe'!CD8</f>
        <v>0</v>
      </c>
      <c r="G22" s="91" t="e">
        <f>ROUNDDOWN(F22/E22,0)</f>
        <v>#DIV/0!</v>
      </c>
      <c r="H22" s="91" t="e">
        <f>ROUNDDOWN(IF(G22&gt;220,0,((220-G22)*0.7)),0)</f>
        <v>#DIV/0!</v>
      </c>
    </row>
    <row r="23" spans="1:8" hidden="1" x14ac:dyDescent="0.2">
      <c r="A23" s="90">
        <f>'Détail par équipe'!B89</f>
        <v>6</v>
      </c>
      <c r="B23" s="90">
        <f>'Détail par équipe'!C89</f>
        <v>0</v>
      </c>
      <c r="C23" s="90">
        <v>0</v>
      </c>
      <c r="D23" s="90">
        <v>0</v>
      </c>
      <c r="E23" s="90">
        <f>'Détail par équipe'!CC89+C23</f>
        <v>0</v>
      </c>
      <c r="F23" s="90">
        <f>'Détail par équipe'!CD89+D23</f>
        <v>0</v>
      </c>
      <c r="G23" s="91" t="e">
        <f>ROUNDDOWN(F23/E23,0)</f>
        <v>#DIV/0!</v>
      </c>
      <c r="H23" s="91" t="e">
        <f>ROUNDDOWN(IF(G23&gt;220,0,((220-G23)*0.7)),0)</f>
        <v>#DIV/0!</v>
      </c>
    </row>
    <row r="24" spans="1:8" hidden="1" x14ac:dyDescent="0.2">
      <c r="A24" s="90">
        <f>'Détail par équipe'!B47</f>
        <v>6</v>
      </c>
      <c r="B24" s="90">
        <f>'Détail par équipe'!C47</f>
        <v>0</v>
      </c>
      <c r="C24" s="90">
        <v>0</v>
      </c>
      <c r="D24" s="90">
        <v>0</v>
      </c>
      <c r="E24" s="90">
        <f>'Détail par équipe'!CC47+C24</f>
        <v>0</v>
      </c>
      <c r="F24" s="90">
        <f>'Détail par équipe'!CD47+D24</f>
        <v>0</v>
      </c>
      <c r="G24" s="91" t="e">
        <f>ROUNDDOWN(F24/E24,0)</f>
        <v>#DIV/0!</v>
      </c>
      <c r="H24" s="91" t="e">
        <f>ROUNDDOWN(IF(G24&gt;220,0,((220-G24)*0.7)),0)</f>
        <v>#DIV/0!</v>
      </c>
    </row>
    <row r="25" spans="1:8" hidden="1" x14ac:dyDescent="0.2">
      <c r="A25" s="90">
        <f>'Détail par équipe'!B115</f>
        <v>6</v>
      </c>
      <c r="B25" s="90">
        <f>'Détail par équipe'!C115</f>
        <v>0</v>
      </c>
      <c r="C25" s="90">
        <v>0</v>
      </c>
      <c r="D25" s="90">
        <v>0</v>
      </c>
      <c r="E25" s="90">
        <f>'Détail par équipe'!CC115</f>
        <v>0</v>
      </c>
      <c r="F25" s="90">
        <f>'Détail par équipe'!CD115</f>
        <v>0</v>
      </c>
      <c r="G25" s="91" t="e">
        <f>ROUNDDOWN(F25/E25,0)</f>
        <v>#DIV/0!</v>
      </c>
      <c r="H25" s="91" t="e">
        <f>ROUNDDOWN(IF(G25&gt;220,0,((220-G25)*0.7)),0)</f>
        <v>#DIV/0!</v>
      </c>
    </row>
    <row r="26" spans="1:8" hidden="1" x14ac:dyDescent="0.2">
      <c r="A26" s="90">
        <f>'Détail par équipe'!B156</f>
        <v>7</v>
      </c>
      <c r="B26" s="90">
        <f>'Détail par équipe'!C156</f>
        <v>0</v>
      </c>
      <c r="C26" s="90">
        <v>0</v>
      </c>
      <c r="D26" s="90">
        <v>0</v>
      </c>
      <c r="E26" s="90">
        <f>'Détail par équipe'!CC156+C26</f>
        <v>0</v>
      </c>
      <c r="F26" s="90">
        <f>'Détail par équipe'!CD156+D26</f>
        <v>0</v>
      </c>
      <c r="G26" s="91" t="e">
        <f>ROUNDDOWN(F26/E26,0)</f>
        <v>#DIV/0!</v>
      </c>
      <c r="H26" s="91" t="e">
        <f>ROUNDDOWN(IF(G26&gt;220,0,((220-G26)*0.7)),0)</f>
        <v>#DIV/0!</v>
      </c>
    </row>
    <row r="27" spans="1:8" hidden="1" x14ac:dyDescent="0.2">
      <c r="A27" s="90">
        <f>'Détail par équipe'!B48</f>
        <v>7</v>
      </c>
      <c r="B27" s="90">
        <f>'Détail par équipe'!C48</f>
        <v>0</v>
      </c>
      <c r="C27" s="90">
        <v>0</v>
      </c>
      <c r="D27" s="90">
        <v>0</v>
      </c>
      <c r="E27" s="90">
        <f>'Détail par équipe'!CC48+C27</f>
        <v>0</v>
      </c>
      <c r="F27" s="90">
        <f>'Détail par équipe'!CD48+D27</f>
        <v>0</v>
      </c>
      <c r="G27" s="91" t="e">
        <f>ROUNDDOWN(F27/E27,0)</f>
        <v>#DIV/0!</v>
      </c>
      <c r="H27" s="91" t="e">
        <f>ROUNDDOWN(IF(G27&gt;220,0,((220-G27)*0.7)),0)</f>
        <v>#DIV/0!</v>
      </c>
    </row>
    <row r="28" spans="1:8" hidden="1" x14ac:dyDescent="0.2">
      <c r="A28" s="90">
        <f>'Détail par équipe'!B157</f>
        <v>8</v>
      </c>
      <c r="B28" s="90">
        <f>'Détail par équipe'!C157</f>
        <v>0</v>
      </c>
      <c r="C28" s="90">
        <v>0</v>
      </c>
      <c r="D28" s="90">
        <v>0</v>
      </c>
      <c r="E28" s="90">
        <f>'Détail par équipe'!CC157+C28</f>
        <v>0</v>
      </c>
      <c r="F28" s="90">
        <f>'Détail par équipe'!CD157+D28</f>
        <v>0</v>
      </c>
      <c r="G28" s="91" t="e">
        <f>ROUNDDOWN(F28/E28,0)</f>
        <v>#DIV/0!</v>
      </c>
      <c r="H28" s="91" t="e">
        <f>ROUNDDOWN(IF(G28&gt;220,0,((220-G28)*0.7)),0)</f>
        <v>#DIV/0!</v>
      </c>
    </row>
    <row r="29" spans="1:8" hidden="1" x14ac:dyDescent="0.2">
      <c r="A29" s="90">
        <f>'Détail par équipe'!B49</f>
        <v>8</v>
      </c>
      <c r="B29" s="90">
        <f>'Détail par équipe'!C49</f>
        <v>0</v>
      </c>
      <c r="C29" s="90">
        <v>0</v>
      </c>
      <c r="D29" s="90">
        <v>0</v>
      </c>
      <c r="E29" s="90">
        <f>'Détail par équipe'!CC49+C29</f>
        <v>0</v>
      </c>
      <c r="F29" s="90">
        <f>'Détail par équipe'!CD49+D29</f>
        <v>0</v>
      </c>
      <c r="G29" s="91" t="e">
        <f>ROUNDDOWN(F29/E29,0)</f>
        <v>#DIV/0!</v>
      </c>
      <c r="H29" s="91" t="e">
        <f>ROUNDDOWN(IF(G29&gt;220,0,((220-G29)*0.7)),0)</f>
        <v>#DIV/0!</v>
      </c>
    </row>
    <row r="30" spans="1:8" hidden="1" x14ac:dyDescent="0.2">
      <c r="A30" s="90">
        <f>'Détail par équipe'!B158</f>
        <v>9</v>
      </c>
      <c r="B30" s="90">
        <f>'Détail par équipe'!C158</f>
        <v>0</v>
      </c>
      <c r="C30" s="90">
        <v>0</v>
      </c>
      <c r="D30" s="90">
        <v>0</v>
      </c>
      <c r="E30" s="90">
        <f>'Détail par équipe'!CC158+C30</f>
        <v>0</v>
      </c>
      <c r="F30" s="90">
        <f>'Détail par équipe'!CD158+D30</f>
        <v>0</v>
      </c>
      <c r="G30" s="91" t="e">
        <f>ROUNDDOWN(F30/E30,0)</f>
        <v>#DIV/0!</v>
      </c>
      <c r="H30" s="91" t="e">
        <f>ROUNDDOWN(IF(G30&gt;220,0,((220-G30)*0.7)),0)</f>
        <v>#DIV/0!</v>
      </c>
    </row>
    <row r="31" spans="1:8" hidden="1" x14ac:dyDescent="0.2">
      <c r="A31" s="90">
        <f>'Détail par équipe'!B50</f>
        <v>9</v>
      </c>
      <c r="B31" s="90">
        <f>'Détail par équipe'!C50</f>
        <v>0</v>
      </c>
      <c r="C31" s="90">
        <v>0</v>
      </c>
      <c r="D31" s="90">
        <v>0</v>
      </c>
      <c r="E31" s="90">
        <f>'Détail par équipe'!CC50+C31</f>
        <v>0</v>
      </c>
      <c r="F31" s="90">
        <f>'Détail par équipe'!CD50+D31</f>
        <v>0</v>
      </c>
      <c r="G31" s="91" t="e">
        <f>ROUNDDOWN(F31/E31,0)</f>
        <v>#DIV/0!</v>
      </c>
      <c r="H31" s="91" t="e">
        <f>ROUNDDOWN(IF(G31&gt;220,0,((220-G31)*0.7)),0)</f>
        <v>#DIV/0!</v>
      </c>
    </row>
    <row r="32" spans="1:8" hidden="1" x14ac:dyDescent="0.2">
      <c r="A32" s="90">
        <f>'Détail par équipe'!B159</f>
        <v>10</v>
      </c>
      <c r="B32" s="90">
        <f>'Détail par équipe'!C159</f>
        <v>0</v>
      </c>
      <c r="C32" s="90">
        <v>0</v>
      </c>
      <c r="D32" s="90">
        <v>0</v>
      </c>
      <c r="E32" s="90">
        <f>'Détail par équipe'!CC159+C32</f>
        <v>0</v>
      </c>
      <c r="F32" s="90">
        <f>'Détail par équipe'!CD159+D32</f>
        <v>0</v>
      </c>
      <c r="G32" s="91" t="e">
        <f>ROUNDDOWN(F32/E32,0)</f>
        <v>#DIV/0!</v>
      </c>
      <c r="H32" s="91" t="e">
        <f>ROUNDDOWN(IF(G32&gt;220,0,((220-G32)*0.7)),0)</f>
        <v>#DIV/0!</v>
      </c>
    </row>
    <row r="33" spans="1:8" x14ac:dyDescent="0.2">
      <c r="A33" s="90" t="str">
        <f>'Détail par équipe'!B19</f>
        <v>Bichon</v>
      </c>
      <c r="B33" s="90" t="str">
        <f>'Détail par équipe'!C19</f>
        <v>Thierry</v>
      </c>
      <c r="C33" s="90">
        <v>4</v>
      </c>
      <c r="D33" s="90">
        <v>738</v>
      </c>
      <c r="E33" s="90">
        <f>'Détail par équipe'!CC19+C33</f>
        <v>4</v>
      </c>
      <c r="F33" s="90">
        <f>'Détail par équipe'!CD19+D33</f>
        <v>738</v>
      </c>
      <c r="G33" s="91">
        <f>ROUNDDOWN(F33/E33,0)</f>
        <v>184</v>
      </c>
      <c r="H33" s="91">
        <f>ROUNDDOWN(IF(G33&gt;220,0,((220-G33)*0.7)),0)</f>
        <v>25</v>
      </c>
    </row>
    <row r="34" spans="1:8" x14ac:dyDescent="0.2">
      <c r="A34" s="92" t="str">
        <f>'Détail par équipe'!B58</f>
        <v>Bourgeois</v>
      </c>
      <c r="B34" s="92" t="str">
        <f>'Détail par équipe'!C58</f>
        <v>Anne</v>
      </c>
      <c r="C34" s="90">
        <v>28</v>
      </c>
      <c r="D34" s="90">
        <v>4133</v>
      </c>
      <c r="E34" s="90">
        <f>'Détail par équipe'!CC58+C34</f>
        <v>32</v>
      </c>
      <c r="F34" s="90">
        <f>'Détail par équipe'!CD58+D34</f>
        <v>4761</v>
      </c>
      <c r="G34" s="90">
        <f>ROUNDDOWN(F34/E34,0)</f>
        <v>148</v>
      </c>
      <c r="H34" s="90">
        <f>ROUNDDOWN(IF(G34&gt;220,0,((220-G34)*0.7)),0)</f>
        <v>50</v>
      </c>
    </row>
    <row r="35" spans="1:8" x14ac:dyDescent="0.2">
      <c r="A35" s="92" t="str">
        <f>'Détail par équipe'!B17</f>
        <v>Brunaud</v>
      </c>
      <c r="B35" s="92" t="str">
        <f>'Détail par équipe'!C17</f>
        <v>Bernard</v>
      </c>
      <c r="C35" s="90">
        <v>44</v>
      </c>
      <c r="D35" s="90">
        <v>8173</v>
      </c>
      <c r="E35" s="90">
        <f>'Détail par équipe'!CC17+C35</f>
        <v>56</v>
      </c>
      <c r="F35" s="90">
        <f>'Détail par équipe'!CD17+D35</f>
        <v>10433</v>
      </c>
      <c r="G35" s="90">
        <f>ROUNDDOWN(F35/E35,0)</f>
        <v>186</v>
      </c>
      <c r="H35" s="90">
        <f>ROUNDDOWN(IF(G35&gt;220,0,((220-G35)*0.7)),0)</f>
        <v>23</v>
      </c>
    </row>
    <row r="36" spans="1:8" ht="13.5" customHeight="1" x14ac:dyDescent="0.2">
      <c r="A36" s="90" t="str">
        <f>'Détail par équipe'!B152</f>
        <v>Charrier</v>
      </c>
      <c r="B36" s="90" t="str">
        <f>'Détail par équipe'!C152</f>
        <v>Hervé</v>
      </c>
      <c r="C36" s="90">
        <v>8</v>
      </c>
      <c r="D36" s="90">
        <v>1014</v>
      </c>
      <c r="E36" s="90">
        <f>'Détail par équipe'!CC152+C36</f>
        <v>8</v>
      </c>
      <c r="F36" s="90">
        <f>'Détail par équipe'!CD152+D36</f>
        <v>1014</v>
      </c>
      <c r="G36" s="91">
        <f>ROUNDDOWN(F36/E36,0)</f>
        <v>126</v>
      </c>
      <c r="H36" s="91">
        <f>ROUNDDOWN(IF(G36&gt;220,0,((220-G36)*0.7)),0)</f>
        <v>65</v>
      </c>
    </row>
    <row r="37" spans="1:8" ht="13.5" customHeight="1" x14ac:dyDescent="0.2">
      <c r="A37" s="90" t="str">
        <f>'Détail par équipe'!B99</f>
        <v>Coquillard</v>
      </c>
      <c r="B37" s="90" t="str">
        <f>'Détail par équipe'!C99</f>
        <v>Christophe</v>
      </c>
      <c r="C37" s="90">
        <v>4</v>
      </c>
      <c r="D37" s="90">
        <v>766</v>
      </c>
      <c r="E37" s="90">
        <f>'Détail par équipe'!CC99+C37</f>
        <v>12</v>
      </c>
      <c r="F37" s="90">
        <f>'Détail par équipe'!CD99+D37</f>
        <v>2241</v>
      </c>
      <c r="G37" s="91">
        <f>ROUNDDOWN(F37/E37,0)</f>
        <v>186</v>
      </c>
      <c r="H37" s="91">
        <f>ROUNDDOWN(IF(G37&gt;220,0,((220-G37)*0.7)),0)</f>
        <v>23</v>
      </c>
    </row>
    <row r="38" spans="1:8" ht="13.5" customHeight="1" x14ac:dyDescent="0.2">
      <c r="A38" s="92" t="str">
        <f>'Détail par équipe'!B16</f>
        <v>Coural</v>
      </c>
      <c r="B38" s="92" t="str">
        <f>'Détail par équipe'!C16</f>
        <v>Serge</v>
      </c>
      <c r="C38" s="90">
        <v>4</v>
      </c>
      <c r="D38" s="90">
        <v>674</v>
      </c>
      <c r="E38" s="90">
        <f>'Détail par équipe'!CC16+C38</f>
        <v>4</v>
      </c>
      <c r="F38" s="90">
        <f>'Détail par équipe'!CD16+D38</f>
        <v>674</v>
      </c>
      <c r="G38" s="90">
        <f>ROUNDDOWN(F38/E38,0)</f>
        <v>168</v>
      </c>
      <c r="H38" s="90">
        <f>ROUNDDOWN(IF(G38&gt;220,0,((220-G38)*0.7)),0)</f>
        <v>36</v>
      </c>
    </row>
    <row r="39" spans="1:8" ht="13.5" customHeight="1" x14ac:dyDescent="0.2">
      <c r="A39" s="90" t="str">
        <f>'Détail par équipe'!B62</f>
        <v>Dehorter</v>
      </c>
      <c r="B39" s="90" t="str">
        <f>'Détail par équipe'!C62</f>
        <v>Cécile</v>
      </c>
      <c r="C39" s="90">
        <v>0</v>
      </c>
      <c r="D39" s="90">
        <v>0</v>
      </c>
      <c r="E39" s="90">
        <f>'Détail par équipe'!CC62</f>
        <v>4</v>
      </c>
      <c r="F39" s="90">
        <f>'Détail par équipe'!CD62</f>
        <v>693</v>
      </c>
      <c r="G39" s="91">
        <f>ROUNDDOWN(F39/E39,0)</f>
        <v>173</v>
      </c>
      <c r="H39" s="91">
        <f>ROUNDDOWN(IF(G39&gt;220,0,((220-G39)*0.7)),0)</f>
        <v>32</v>
      </c>
    </row>
    <row r="40" spans="1:8" ht="13.5" customHeight="1" x14ac:dyDescent="0.2">
      <c r="A40" s="92" t="str">
        <f>'Détail par équipe'!B4</f>
        <v>Dehorter</v>
      </c>
      <c r="B40" s="92" t="str">
        <f>'Détail par équipe'!C4</f>
        <v>Pascal</v>
      </c>
      <c r="C40" s="90">
        <v>12</v>
      </c>
      <c r="D40" s="90">
        <v>1946</v>
      </c>
      <c r="E40" s="90">
        <f>'Détail par équipe'!CC4+C40</f>
        <v>20</v>
      </c>
      <c r="F40" s="90">
        <f>'Détail par équipe'!CD4+D40</f>
        <v>3327</v>
      </c>
      <c r="G40" s="90">
        <f>ROUNDDOWN(F40/E40,0)</f>
        <v>166</v>
      </c>
      <c r="H40" s="90">
        <f>ROUNDDOWN(IF(G40&gt;220,0,((220-G40)*0.7)),0)</f>
        <v>37</v>
      </c>
    </row>
    <row r="41" spans="1:8" ht="13.5" customHeight="1" x14ac:dyDescent="0.2">
      <c r="A41" s="92" t="str">
        <f>'Détail par équipe'!B43</f>
        <v>Gouyon</v>
      </c>
      <c r="B41" s="92" t="str">
        <f>'Détail par équipe'!C43</f>
        <v>Stéphane</v>
      </c>
      <c r="C41" s="90">
        <v>44</v>
      </c>
      <c r="D41" s="90">
        <v>7523</v>
      </c>
      <c r="E41" s="90">
        <f>'Détail par équipe'!CC43+C41</f>
        <v>64</v>
      </c>
      <c r="F41" s="90">
        <f>'Détail par équipe'!CD43+D41</f>
        <v>10861</v>
      </c>
      <c r="G41" s="90">
        <f>ROUNDDOWN(F41/E41,0)</f>
        <v>169</v>
      </c>
      <c r="H41" s="90">
        <f>ROUNDDOWN(IF(G41&gt;220,0,((220-G41)*0.7)),0)</f>
        <v>35</v>
      </c>
    </row>
    <row r="42" spans="1:8" ht="13.5" customHeight="1" x14ac:dyDescent="0.2">
      <c r="A42" s="90" t="str">
        <f>'Détail par équipe'!B112</f>
        <v>Grand</v>
      </c>
      <c r="B42" s="90" t="str">
        <f>'Détail par équipe'!C112</f>
        <v>Olivier</v>
      </c>
      <c r="C42" s="90">
        <v>28</v>
      </c>
      <c r="D42" s="90">
        <v>4821</v>
      </c>
      <c r="E42" s="90">
        <f>'Détail par équipe'!CC112+C42</f>
        <v>36</v>
      </c>
      <c r="F42" s="90">
        <f>'Détail par équipe'!CD112+D42</f>
        <v>6225</v>
      </c>
      <c r="G42" s="91">
        <f>ROUNDDOWN(F42/E42,0)</f>
        <v>172</v>
      </c>
      <c r="H42" s="91">
        <f>ROUNDDOWN(IF(G42&gt;220,0,((220-G42)*0.7)),0)</f>
        <v>33</v>
      </c>
    </row>
    <row r="43" spans="1:8" ht="13.5" customHeight="1" x14ac:dyDescent="0.2">
      <c r="A43" s="92" t="str">
        <f>'Détail par équipe'!B29</f>
        <v>Grosjean</v>
      </c>
      <c r="B43" s="92" t="str">
        <f>'Détail par équipe'!C29</f>
        <v>Louis</v>
      </c>
      <c r="C43" s="90">
        <v>24</v>
      </c>
      <c r="D43" s="90">
        <v>3352</v>
      </c>
      <c r="E43" s="90">
        <f>'Détail par équipe'!CC29+C43</f>
        <v>36</v>
      </c>
      <c r="F43" s="90">
        <f>'Détail par équipe'!CD29+D43</f>
        <v>5228</v>
      </c>
      <c r="G43" s="90">
        <f>ROUNDDOWN(F43/E43,0)</f>
        <v>145</v>
      </c>
      <c r="H43" s="90">
        <f>ROUNDDOWN(IF(G43&gt;220,0,((220-G43)*0.7)),0)</f>
        <v>52</v>
      </c>
    </row>
    <row r="44" spans="1:8" ht="13.5" customHeight="1" x14ac:dyDescent="0.2">
      <c r="A44" s="90" t="str">
        <f>'Détail par équipe'!B139</f>
        <v>Guesdon</v>
      </c>
      <c r="B44" s="90" t="str">
        <f>'Détail par équipe'!C139</f>
        <v>Eric</v>
      </c>
      <c r="C44" s="90">
        <v>4</v>
      </c>
      <c r="D44" s="90">
        <v>789</v>
      </c>
      <c r="E44" s="90">
        <f>'Détail par équipe'!CC139+C44</f>
        <v>8</v>
      </c>
      <c r="F44" s="90">
        <f>'Détail par équipe'!CD139+D44</f>
        <v>1484</v>
      </c>
      <c r="G44" s="91">
        <f>ROUNDDOWN(F44/E44,0)</f>
        <v>185</v>
      </c>
      <c r="H44" s="91">
        <f>ROUNDDOWN(IF(G44&gt;220,0,((220-G44)*0.7)),0)</f>
        <v>24</v>
      </c>
    </row>
    <row r="45" spans="1:8" ht="13.5" customHeight="1" x14ac:dyDescent="0.2">
      <c r="A45" s="90" t="str">
        <f>'Détail par équipe'!B18</f>
        <v>Janot</v>
      </c>
      <c r="B45" s="90" t="str">
        <f>'Détail par équipe'!C18</f>
        <v>Didier</v>
      </c>
      <c r="C45" s="90">
        <v>4</v>
      </c>
      <c r="D45" s="90">
        <v>707</v>
      </c>
      <c r="E45" s="90">
        <f>'Détail par équipe'!CC18+C45</f>
        <v>12</v>
      </c>
      <c r="F45" s="90">
        <f>'Détail par équipe'!CD18+D45</f>
        <v>1980</v>
      </c>
      <c r="G45" s="91">
        <f>ROUNDDOWN(F45/E45,0)</f>
        <v>165</v>
      </c>
      <c r="H45" s="91">
        <f>ROUNDDOWN(IF(G45&gt;220,0,((220-G45)*0.7)),0)</f>
        <v>38</v>
      </c>
    </row>
    <row r="46" spans="1:8" ht="13.5" customHeight="1" x14ac:dyDescent="0.2">
      <c r="A46" s="90" t="str">
        <f>'Détail par équipe'!B155</f>
        <v>Jugie</v>
      </c>
      <c r="B46" s="90" t="str">
        <f>'Détail par équipe'!C155</f>
        <v>Jean-Jugie</v>
      </c>
      <c r="C46" s="90">
        <v>0</v>
      </c>
      <c r="D46" s="90">
        <v>0</v>
      </c>
      <c r="E46" s="90">
        <f>'Détail par équipe'!CC155+C46</f>
        <v>4</v>
      </c>
      <c r="F46" s="90">
        <f>'Détail par équipe'!CD155+D46</f>
        <v>715</v>
      </c>
      <c r="G46" s="91">
        <f>ROUNDDOWN(F46/E46,0)</f>
        <v>178</v>
      </c>
      <c r="H46" s="91">
        <f>ROUNDDOWN(IF(G46&gt;220,0,((220-G46)*0.7)),0)</f>
        <v>29</v>
      </c>
    </row>
    <row r="47" spans="1:8" ht="13.5" customHeight="1" x14ac:dyDescent="0.2">
      <c r="A47" s="92" t="str">
        <f>'Détail par équipe'!B136</f>
        <v>Lafournière</v>
      </c>
      <c r="B47" s="92" t="str">
        <f>'Détail par équipe'!C136</f>
        <v>Michel</v>
      </c>
      <c r="C47" s="90">
        <v>36</v>
      </c>
      <c r="D47" s="90">
        <v>6563</v>
      </c>
      <c r="E47" s="90">
        <f>'Détail par équipe'!CC136+C47</f>
        <v>56</v>
      </c>
      <c r="F47" s="90">
        <f>'Détail par équipe'!CD136+D47</f>
        <v>10067</v>
      </c>
      <c r="G47" s="90">
        <f>ROUNDDOWN(F47/E47,0)</f>
        <v>179</v>
      </c>
      <c r="H47" s="90">
        <f>ROUNDDOWN(IF(G47&gt;220,0,((220-G47)*0.7)),0)</f>
        <v>28</v>
      </c>
    </row>
    <row r="48" spans="1:8" ht="13.5" customHeight="1" x14ac:dyDescent="0.2">
      <c r="A48" s="92" t="str">
        <f>'Détail par équipe'!B72</f>
        <v>Lavergne</v>
      </c>
      <c r="B48" s="92" t="str">
        <f>'Détail par équipe'!C72</f>
        <v>Thierry</v>
      </c>
      <c r="C48" s="90">
        <v>24</v>
      </c>
      <c r="D48" s="90">
        <v>4306</v>
      </c>
      <c r="E48" s="90">
        <f>'Détail par équipe'!CC72+C48</f>
        <v>32</v>
      </c>
      <c r="F48" s="90">
        <f>'Détail par équipe'!CD72+D48</f>
        <v>5925</v>
      </c>
      <c r="G48" s="90">
        <f>ROUNDDOWN(F48/E48,0)</f>
        <v>185</v>
      </c>
      <c r="H48" s="90">
        <f>ROUNDDOWN(IF(G48&gt;220,0,((220-G48)*0.7)),0)</f>
        <v>24</v>
      </c>
    </row>
    <row r="49" spans="1:8" ht="13.5" customHeight="1" x14ac:dyDescent="0.2">
      <c r="A49" s="92" t="str">
        <f>'Détail par équipe'!B98</f>
        <v>Le Coquen</v>
      </c>
      <c r="B49" s="92" t="str">
        <f>'Détail par équipe'!C98</f>
        <v>Fabrice</v>
      </c>
      <c r="C49" s="90">
        <v>44</v>
      </c>
      <c r="D49" s="90">
        <v>8292</v>
      </c>
      <c r="E49" s="90">
        <f>'Détail par équipe'!CC98+C49</f>
        <v>64</v>
      </c>
      <c r="F49" s="90">
        <f>'Détail par équipe'!CD98+D49</f>
        <v>12235</v>
      </c>
      <c r="G49" s="90">
        <f>ROUNDDOWN(F49/E49,0)</f>
        <v>191</v>
      </c>
      <c r="H49" s="90">
        <f>ROUNDDOWN(IF(G49&gt;220,0,((220-G49)*0.7)),0)</f>
        <v>20</v>
      </c>
    </row>
    <row r="50" spans="1:8" ht="13.5" customHeight="1" x14ac:dyDescent="0.2">
      <c r="A50" s="92" t="str">
        <f>'Détail par équipe'!B30</f>
        <v>Lerouge</v>
      </c>
      <c r="B50" s="92" t="str">
        <f>'Détail par équipe'!C30</f>
        <v>Joël</v>
      </c>
      <c r="C50" s="90">
        <v>36</v>
      </c>
      <c r="D50" s="90">
        <v>5355</v>
      </c>
      <c r="E50" s="90">
        <f>'Détail par équipe'!CC30+C50</f>
        <v>56</v>
      </c>
      <c r="F50" s="90">
        <f>'Détail par équipe'!CD30+D50</f>
        <v>8476</v>
      </c>
      <c r="G50" s="90">
        <f>ROUNDDOWN(F50/E50,0)</f>
        <v>151</v>
      </c>
      <c r="H50" s="90">
        <f>ROUNDDOWN(IF(G50&gt;220,0,((220-G50)*0.7)),0)</f>
        <v>48</v>
      </c>
    </row>
    <row r="51" spans="1:8" ht="13.5" customHeight="1" x14ac:dyDescent="0.2">
      <c r="A51" s="90" t="str">
        <f>'Détail par équipe'!B100</f>
        <v>Leroy</v>
      </c>
      <c r="B51" s="90" t="str">
        <f>'Détail par équipe'!C100</f>
        <v>Thierry</v>
      </c>
      <c r="C51" s="90">
        <v>0</v>
      </c>
      <c r="D51" s="90">
        <v>0</v>
      </c>
      <c r="E51" s="90">
        <f>'Détail par équipe'!CC100+C51</f>
        <v>12</v>
      </c>
      <c r="F51" s="90">
        <f>'Détail par équipe'!CD100+D51</f>
        <v>1976</v>
      </c>
      <c r="G51" s="91">
        <f>ROUNDDOWN(F51/E51,0)</f>
        <v>164</v>
      </c>
      <c r="H51" s="91">
        <f>ROUNDDOWN(IF(G51&gt;220,0,((220-G51)*0.7)),0)</f>
        <v>39</v>
      </c>
    </row>
    <row r="52" spans="1:8" ht="13.5" customHeight="1" x14ac:dyDescent="0.2">
      <c r="A52" s="90" t="str">
        <f>'Détail par équipe'!B86</f>
        <v>Loisel</v>
      </c>
      <c r="B52" s="90" t="str">
        <f>'Détail par équipe'!C86</f>
        <v>Corentin</v>
      </c>
      <c r="C52" s="90">
        <v>28</v>
      </c>
      <c r="D52" s="90">
        <v>5214</v>
      </c>
      <c r="E52" s="90">
        <f>'Détail par équipe'!CC86+C52</f>
        <v>36</v>
      </c>
      <c r="F52" s="90">
        <f>'Détail par équipe'!CD86+D52</f>
        <v>6627</v>
      </c>
      <c r="G52" s="91">
        <f>ROUNDDOWN(F52/E52,0)</f>
        <v>184</v>
      </c>
      <c r="H52" s="91">
        <f>ROUNDDOWN(IF(G52&gt;220,0,((220-G52)*0.7)),0)</f>
        <v>25</v>
      </c>
    </row>
    <row r="53" spans="1:8" ht="13.5" customHeight="1" x14ac:dyDescent="0.2">
      <c r="A53" s="92" t="str">
        <f>'Détail par équipe'!B149</f>
        <v>Loraux</v>
      </c>
      <c r="B53" s="92" t="str">
        <f>'Détail par équipe'!C149</f>
        <v>Pascal</v>
      </c>
      <c r="C53" s="90">
        <v>20</v>
      </c>
      <c r="D53" s="90">
        <v>3449</v>
      </c>
      <c r="E53" s="90">
        <f>'Détail par équipe'!CC149+C53</f>
        <v>32</v>
      </c>
      <c r="F53" s="90">
        <f>'Détail par équipe'!CD149+D53</f>
        <v>5540</v>
      </c>
      <c r="G53" s="90">
        <f>ROUNDDOWN(F53/E53,0)</f>
        <v>173</v>
      </c>
      <c r="H53" s="90">
        <f>ROUNDDOWN(IF(G53&gt;220,0,((220-G53)*0.7)),0)</f>
        <v>32</v>
      </c>
    </row>
    <row r="54" spans="1:8" ht="13.5" customHeight="1" x14ac:dyDescent="0.2">
      <c r="A54" s="90" t="str">
        <f>'Détail par équipe'!B44</f>
        <v>Maia</v>
      </c>
      <c r="B54" s="90" t="str">
        <f>'Détail par équipe'!C44</f>
        <v>Thimothée</v>
      </c>
      <c r="C54" s="90">
        <v>24</v>
      </c>
      <c r="D54" s="90">
        <v>4410</v>
      </c>
      <c r="E54" s="90">
        <f>'Détail par équipe'!CC44+C54</f>
        <v>32</v>
      </c>
      <c r="F54" s="90">
        <f>'Détail par équipe'!CD44+D54</f>
        <v>5896</v>
      </c>
      <c r="G54" s="91">
        <f>ROUNDDOWN(F54/E54,0)</f>
        <v>184</v>
      </c>
      <c r="H54" s="91">
        <f>ROUNDDOWN(IF(G54&gt;220,0,((220-G54)*0.7)),0)</f>
        <v>25</v>
      </c>
    </row>
    <row r="55" spans="1:8" ht="13.5" customHeight="1" x14ac:dyDescent="0.2">
      <c r="A55" s="90" t="str">
        <f>'Détail par équipe'!B126</f>
        <v>Malenfer</v>
      </c>
      <c r="B55" s="90" t="str">
        <f>'Détail par équipe'!C126</f>
        <v>Pascal</v>
      </c>
      <c r="C55" s="90">
        <v>12</v>
      </c>
      <c r="D55" s="90">
        <v>2124</v>
      </c>
      <c r="E55" s="90">
        <f>'Détail par équipe'!CC126+C55</f>
        <v>16</v>
      </c>
      <c r="F55" s="90">
        <f>'Détail par équipe'!CD126+D55</f>
        <v>2836</v>
      </c>
      <c r="G55" s="91">
        <f>ROUNDDOWN(F55/E55,0)</f>
        <v>177</v>
      </c>
      <c r="H55" s="91">
        <f>ROUNDDOWN(IF(G55&gt;220,0,((220-G55)*0.7)),0)</f>
        <v>30</v>
      </c>
    </row>
    <row r="56" spans="1:8" ht="13.5" hidden="1" customHeight="1" x14ac:dyDescent="0.2">
      <c r="A56" s="90" t="str">
        <f>'Détail par équipe'!B153</f>
        <v>Malenfer</v>
      </c>
      <c r="B56" s="90" t="str">
        <f>'Détail par équipe'!C153</f>
        <v>Pascal</v>
      </c>
      <c r="C56" s="90">
        <v>12</v>
      </c>
      <c r="D56" s="90">
        <v>2124</v>
      </c>
      <c r="E56" s="90">
        <f>'Détail par équipe'!CC153+C56</f>
        <v>12</v>
      </c>
      <c r="F56" s="90">
        <f>'Détail par équipe'!CD153+D56</f>
        <v>2124</v>
      </c>
      <c r="G56" s="91">
        <f>ROUNDDOWN(F56/E56,0)</f>
        <v>177</v>
      </c>
      <c r="H56" s="91">
        <f>ROUNDDOWN(IF(G56&gt;220,0,((220-G56)*0.7)),0)</f>
        <v>30</v>
      </c>
    </row>
    <row r="57" spans="1:8" ht="13.5" customHeight="1" x14ac:dyDescent="0.2">
      <c r="A57" s="92" t="str">
        <f>'Détail par équipe'!B124</f>
        <v>Mary</v>
      </c>
      <c r="B57" s="92" t="str">
        <f>'Détail par équipe'!C124</f>
        <v>Freddy</v>
      </c>
      <c r="C57" s="90">
        <v>32</v>
      </c>
      <c r="D57" s="90">
        <v>5200</v>
      </c>
      <c r="E57" s="90">
        <f>'Détail par équipe'!CC124+C57</f>
        <v>48</v>
      </c>
      <c r="F57" s="90">
        <f>'Détail par équipe'!CD124+D57</f>
        <v>7837</v>
      </c>
      <c r="G57" s="90">
        <f>ROUNDDOWN(F57/E57,0)</f>
        <v>163</v>
      </c>
      <c r="H57" s="90">
        <f>ROUNDDOWN(IF(G57&gt;220,0,((220-G57)*0.7)),0)</f>
        <v>39</v>
      </c>
    </row>
    <row r="58" spans="1:8" ht="13.5" customHeight="1" x14ac:dyDescent="0.2">
      <c r="A58" s="92" t="str">
        <f>'Détail par équipe'!B150</f>
        <v>Massif</v>
      </c>
      <c r="B58" s="92" t="str">
        <f>'Détail par équipe'!C150</f>
        <v>Jean-Massif</v>
      </c>
      <c r="C58" s="90">
        <v>44</v>
      </c>
      <c r="D58" s="90">
        <v>7465</v>
      </c>
      <c r="E58" s="90">
        <f>'Détail par équipe'!CC150</f>
        <v>16</v>
      </c>
      <c r="F58" s="90">
        <f>'Détail par équipe'!CD150</f>
        <v>2665</v>
      </c>
      <c r="G58" s="90">
        <f>ROUNDDOWN(F58/E58,0)</f>
        <v>166</v>
      </c>
      <c r="H58" s="90">
        <f>ROUNDDOWN(IF(G58&gt;220,0,((220-G58)*0.7)),0)</f>
        <v>37</v>
      </c>
    </row>
    <row r="59" spans="1:8" ht="13.5" customHeight="1" x14ac:dyDescent="0.2">
      <c r="A59" s="90" t="str">
        <f>'Détail par équipe'!B138</f>
        <v>Maurice</v>
      </c>
      <c r="B59" s="90" t="str">
        <f>'Détail par équipe'!C138</f>
        <v>Fred</v>
      </c>
      <c r="C59" s="90">
        <v>36</v>
      </c>
      <c r="D59" s="90">
        <v>6399</v>
      </c>
      <c r="E59" s="90">
        <f>'Détail par équipe'!CC138+C59</f>
        <v>48</v>
      </c>
      <c r="F59" s="90">
        <f>'Détail par équipe'!CD138+D59</f>
        <v>8476</v>
      </c>
      <c r="G59" s="91">
        <f>ROUNDDOWN(F59/E59,0)</f>
        <v>176</v>
      </c>
      <c r="H59" s="91">
        <f>ROUNDDOWN(IF(G59&gt;220,0,((220-G59)*0.7)),0)</f>
        <v>30</v>
      </c>
    </row>
    <row r="60" spans="1:8" ht="13.5" customHeight="1" x14ac:dyDescent="0.2">
      <c r="A60" s="92" t="str">
        <f>'Détail par équipe'!B42</f>
        <v>Maurice</v>
      </c>
      <c r="B60" s="92" t="str">
        <f>'Détail par équipe'!C42</f>
        <v xml:space="preserve">Lou </v>
      </c>
      <c r="C60" s="90">
        <v>20</v>
      </c>
      <c r="D60" s="90">
        <v>2694</v>
      </c>
      <c r="E60" s="90">
        <f>'Détail par équipe'!CC42+C60</f>
        <v>28</v>
      </c>
      <c r="F60" s="90">
        <f>'Détail par équipe'!CD42+D60</f>
        <v>3991</v>
      </c>
      <c r="G60" s="90">
        <f>ROUNDDOWN(F60/E60,0)</f>
        <v>142</v>
      </c>
      <c r="H60" s="90">
        <f>ROUNDDOWN(IF(G60&gt;220,0,((220-G60)*0.7)),0)</f>
        <v>54</v>
      </c>
    </row>
    <row r="61" spans="1:8" ht="13.5" customHeight="1" x14ac:dyDescent="0.2">
      <c r="A61" s="90" t="str">
        <f>'Détail par équipe'!B154</f>
        <v>Menou</v>
      </c>
      <c r="B61" s="90" t="str">
        <f>'Détail par équipe'!C154</f>
        <v>Christophe</v>
      </c>
      <c r="C61" s="90">
        <v>4</v>
      </c>
      <c r="D61" s="90">
        <v>594</v>
      </c>
      <c r="E61" s="90">
        <f>'Détail par équipe'!CC154+C61</f>
        <v>8</v>
      </c>
      <c r="F61" s="90">
        <f>'Détail par équipe'!CD154+D61</f>
        <v>1215</v>
      </c>
      <c r="G61" s="91">
        <f>ROUNDDOWN(F61/E61,0)</f>
        <v>151</v>
      </c>
      <c r="H61" s="91">
        <f>ROUNDDOWN(IF(G61&gt;220,0,((220-G61)*0.7)),0)</f>
        <v>48</v>
      </c>
    </row>
    <row r="62" spans="1:8" ht="13.5" customHeight="1" x14ac:dyDescent="0.2">
      <c r="A62" s="90" t="str">
        <f>'Détail par équipe'!B125</f>
        <v>Mette</v>
      </c>
      <c r="B62" s="90" t="str">
        <f>'Détail par équipe'!C125</f>
        <v>Thomas</v>
      </c>
      <c r="C62" s="90">
        <v>12</v>
      </c>
      <c r="D62" s="90">
        <v>2041</v>
      </c>
      <c r="E62" s="90">
        <f>'Détail par équipe'!CC125+C62</f>
        <v>12</v>
      </c>
      <c r="F62" s="90">
        <f>'Détail par équipe'!CD125+D62</f>
        <v>2041</v>
      </c>
      <c r="G62" s="91">
        <f>ROUNDDOWN(F62/E62,0)</f>
        <v>170</v>
      </c>
      <c r="H62" s="91">
        <f>ROUNDDOWN(IF(G62&gt;220,0,((220-G62)*0.7)),0)</f>
        <v>35</v>
      </c>
    </row>
    <row r="63" spans="1:8" ht="13.5" customHeight="1" x14ac:dyDescent="0.2">
      <c r="A63" s="92" t="str">
        <f>'Détail par équipe'!B123</f>
        <v>Millich</v>
      </c>
      <c r="B63" s="92" t="str">
        <f>'Détail par équipe'!C123</f>
        <v>Oscar</v>
      </c>
      <c r="C63" s="90">
        <v>44</v>
      </c>
      <c r="D63" s="90">
        <v>7563</v>
      </c>
      <c r="E63" s="90">
        <f>'Détail par équipe'!CC123+C63</f>
        <v>64</v>
      </c>
      <c r="F63" s="90">
        <f>'Détail par équipe'!CD123+D63</f>
        <v>10775</v>
      </c>
      <c r="G63" s="90">
        <f>ROUNDDOWN(F63/E63,0)</f>
        <v>168</v>
      </c>
      <c r="H63" s="90">
        <f>ROUNDDOWN(IF(G63&gt;220,0,((220-G63)*0.7)),0)</f>
        <v>36</v>
      </c>
    </row>
    <row r="64" spans="1:8" ht="13.5" customHeight="1" x14ac:dyDescent="0.2">
      <c r="A64" s="90" t="str">
        <f>'Détail par équipe'!B20</f>
        <v>Millot</v>
      </c>
      <c r="B64" s="90" t="str">
        <f>'Détail par équipe'!C20</f>
        <v>Dominique</v>
      </c>
      <c r="C64" s="90">
        <v>32</v>
      </c>
      <c r="D64" s="90">
        <v>5882</v>
      </c>
      <c r="E64" s="90">
        <f>'Détail par équipe'!CC20</f>
        <v>20</v>
      </c>
      <c r="F64" s="90">
        <f>'Détail par équipe'!CD20</f>
        <v>3451</v>
      </c>
      <c r="G64" s="91">
        <f>ROUNDDOWN(F64/E64,0)</f>
        <v>172</v>
      </c>
      <c r="H64" s="91">
        <f>ROUNDDOWN(IF(G64&gt;220,0,((220-G64)*0.7)),0)</f>
        <v>33</v>
      </c>
    </row>
    <row r="65" spans="1:8" ht="13.5" customHeight="1" x14ac:dyDescent="0.2">
      <c r="A65" s="92" t="str">
        <f>'Détail par équipe'!B111</f>
        <v>Moricone</v>
      </c>
      <c r="B65" s="92" t="str">
        <f>'Détail par équipe'!C111</f>
        <v>David</v>
      </c>
      <c r="C65" s="90">
        <v>32</v>
      </c>
      <c r="D65" s="90">
        <v>6099</v>
      </c>
      <c r="E65" s="90">
        <f>'Détail par équipe'!CC111+C65</f>
        <v>44</v>
      </c>
      <c r="F65" s="90">
        <f>'Détail par équipe'!CD111+D65</f>
        <v>8583</v>
      </c>
      <c r="G65" s="90">
        <f>ROUNDDOWN(F65/E65,0)</f>
        <v>195</v>
      </c>
      <c r="H65" s="90">
        <f>ROUNDDOWN(IF(G65&gt;220,0,((220-G65)*0.7)),0)</f>
        <v>17</v>
      </c>
    </row>
    <row r="66" spans="1:8" ht="13.5" customHeight="1" x14ac:dyDescent="0.2">
      <c r="A66" s="92" t="str">
        <f>'Détail par équipe'!B71</f>
        <v>Mosmant</v>
      </c>
      <c r="B66" s="92" t="str">
        <f>'Détail par équipe'!C71</f>
        <v>Christian</v>
      </c>
      <c r="C66" s="90">
        <v>32</v>
      </c>
      <c r="D66" s="90">
        <v>6213</v>
      </c>
      <c r="E66" s="90">
        <f>'Détail par équipe'!CC71+C66</f>
        <v>52</v>
      </c>
      <c r="F66" s="90">
        <f>'Détail par équipe'!CD71+D66</f>
        <v>10400</v>
      </c>
      <c r="G66" s="90">
        <f>ROUNDDOWN(F66/E66,0)</f>
        <v>200</v>
      </c>
      <c r="H66" s="90">
        <f>ROUNDDOWN(IF(G66&gt;220,0,((220-G66)*0.7)),0)</f>
        <v>14</v>
      </c>
    </row>
    <row r="67" spans="1:8" ht="13.5" customHeight="1" x14ac:dyDescent="0.2">
      <c r="A67" s="92" t="str">
        <f>'Détail par équipe'!B3</f>
        <v>Nicolas</v>
      </c>
      <c r="B67" s="92" t="str">
        <f>'Détail par équipe'!C3</f>
        <v>Jacques</v>
      </c>
      <c r="C67" s="90">
        <v>36</v>
      </c>
      <c r="D67" s="90">
        <v>6171</v>
      </c>
      <c r="E67" s="90">
        <f>'Détail par équipe'!CC3+C67</f>
        <v>48</v>
      </c>
      <c r="F67" s="90">
        <f>'Détail par équipe'!CD3+D67</f>
        <v>8295</v>
      </c>
      <c r="G67" s="90">
        <f>ROUNDDOWN(F67/E67,0)</f>
        <v>172</v>
      </c>
      <c r="H67" s="90">
        <f>ROUNDDOWN(IF(G67&gt;220,0,((220-G67)*0.7)),0)</f>
        <v>33</v>
      </c>
    </row>
    <row r="68" spans="1:8" ht="13.5" customHeight="1" x14ac:dyDescent="0.2">
      <c r="A68" s="90" t="str">
        <f>'Détail par équipe'!B113</f>
        <v>Portat</v>
      </c>
      <c r="B68" s="90" t="str">
        <f>'Détail par équipe'!C113</f>
        <v>Sebastien</v>
      </c>
      <c r="C68" s="90">
        <v>4</v>
      </c>
      <c r="D68" s="90">
        <v>705</v>
      </c>
      <c r="E68" s="90">
        <f>'Détail par équipe'!CC113</f>
        <v>12</v>
      </c>
      <c r="F68" s="90">
        <f>'Détail par équipe'!CD113</f>
        <v>2219</v>
      </c>
      <c r="G68" s="91">
        <f>ROUNDDOWN(F68/E68,0)</f>
        <v>184</v>
      </c>
      <c r="H68" s="91">
        <f>ROUNDDOWN(IF(G68&gt;220,0,((220-G68)*0.7)),0)</f>
        <v>25</v>
      </c>
    </row>
    <row r="69" spans="1:8" ht="13.5" customHeight="1" x14ac:dyDescent="0.2">
      <c r="A69" s="90" t="str">
        <f>'Détail par équipe'!B5</f>
        <v>Renard</v>
      </c>
      <c r="B69" s="90" t="str">
        <f>'Détail par équipe'!C5</f>
        <v>Patrick</v>
      </c>
      <c r="C69" s="90">
        <v>12</v>
      </c>
      <c r="D69" s="90">
        <v>2278</v>
      </c>
      <c r="E69" s="90">
        <f>'Détail par équipe'!CC5+C69</f>
        <v>16</v>
      </c>
      <c r="F69" s="90">
        <f>'Détail par équipe'!CD5+D69</f>
        <v>3102</v>
      </c>
      <c r="G69" s="91">
        <f>ROUNDDOWN(F69/E69,0)</f>
        <v>193</v>
      </c>
      <c r="H69" s="91">
        <f>ROUNDDOWN(IF(G69&gt;220,0,((220-G69)*0.7)),0)</f>
        <v>18</v>
      </c>
    </row>
    <row r="70" spans="1:8" ht="13.5" customHeight="1" x14ac:dyDescent="0.2">
      <c r="A70" s="90" t="str">
        <f>'Détail par équipe'!B60</f>
        <v xml:space="preserve">Renard </v>
      </c>
      <c r="B70" s="90" t="str">
        <f>'Détail par équipe'!C60</f>
        <v>Patricia</v>
      </c>
      <c r="C70" s="90">
        <v>16</v>
      </c>
      <c r="D70" s="90">
        <v>2695</v>
      </c>
      <c r="E70" s="90">
        <f>'Détail par équipe'!CC60+C70</f>
        <v>28</v>
      </c>
      <c r="F70" s="90">
        <f>'Détail par équipe'!CD60+D70</f>
        <v>4837</v>
      </c>
      <c r="G70" s="91">
        <f>ROUNDDOWN(F70/E70,0)</f>
        <v>172</v>
      </c>
      <c r="H70" s="91">
        <f>ROUNDDOWN(IF(G70&gt;220,0,((220-G70)*0.7)),0)</f>
        <v>33</v>
      </c>
    </row>
    <row r="71" spans="1:8" ht="13.5" customHeight="1" x14ac:dyDescent="0.2">
      <c r="A71" s="92" t="str">
        <f>'Détail par équipe'!B110</f>
        <v>Rollier</v>
      </c>
      <c r="B71" s="92" t="str">
        <f>'Détail par équipe'!C110</f>
        <v>Fred</v>
      </c>
      <c r="C71" s="90">
        <v>24</v>
      </c>
      <c r="D71" s="90">
        <v>4684</v>
      </c>
      <c r="E71" s="90">
        <f>'Détail par équipe'!CC110+C71</f>
        <v>32</v>
      </c>
      <c r="F71" s="90">
        <f>'Détail par équipe'!CD110+D71</f>
        <v>6225</v>
      </c>
      <c r="G71" s="90">
        <f>ROUNDDOWN(F71/E71,0)</f>
        <v>194</v>
      </c>
      <c r="H71" s="90">
        <f>ROUNDDOWN(IF(G71&gt;220,0,((220-G71)*0.7)),0)</f>
        <v>18</v>
      </c>
    </row>
    <row r="72" spans="1:8" ht="13.5" customHeight="1" x14ac:dyDescent="0.2">
      <c r="A72" s="90" t="str">
        <f>'Détail par équipe'!B6</f>
        <v>Roux</v>
      </c>
      <c r="B72" s="90" t="str">
        <f>'Détail par équipe'!C6</f>
        <v>Jacques</v>
      </c>
      <c r="C72" s="90">
        <v>28</v>
      </c>
      <c r="D72" s="90">
        <v>5074</v>
      </c>
      <c r="E72" s="90">
        <f>'Détail par équipe'!CC6+C72</f>
        <v>44</v>
      </c>
      <c r="F72" s="90">
        <f>'Détail par équipe'!CD6+D72</f>
        <v>8103</v>
      </c>
      <c r="G72" s="91">
        <f>ROUNDDOWN(F72/E72,0)</f>
        <v>184</v>
      </c>
      <c r="H72" s="91">
        <f>ROUNDDOWN(IF(G72&gt;220,0,((220-G72)*0.7)),0)</f>
        <v>25</v>
      </c>
    </row>
    <row r="73" spans="1:8" ht="13.5" customHeight="1" x14ac:dyDescent="0.2">
      <c r="A73" s="90" t="str">
        <f>'Détail par équipe'!B31</f>
        <v>Saincé</v>
      </c>
      <c r="B73" s="90" t="str">
        <f>'Détail par équipe'!C31</f>
        <v>Daniel</v>
      </c>
      <c r="C73" s="90">
        <v>28</v>
      </c>
      <c r="D73" s="90">
        <v>4028</v>
      </c>
      <c r="E73" s="90">
        <f>'Détail par équipe'!CC31+C73</f>
        <v>36</v>
      </c>
      <c r="F73" s="90">
        <f>'Détail par équipe'!CD31+D73</f>
        <v>5212</v>
      </c>
      <c r="G73" s="91">
        <f>ROUNDDOWN(F73/E73,0)</f>
        <v>144</v>
      </c>
      <c r="H73" s="91">
        <f>ROUNDDOWN(IF(G73&gt;220,0,((220-G73)*0.7)),0)</f>
        <v>53</v>
      </c>
    </row>
    <row r="74" spans="1:8" ht="13.5" customHeight="1" x14ac:dyDescent="0.2">
      <c r="A74" s="90" t="str">
        <f>'Détail par équipe'!B73</f>
        <v>Salzer</v>
      </c>
      <c r="B74" s="90" t="str">
        <f>'Détail par équipe'!C73</f>
        <v>Marc</v>
      </c>
      <c r="C74" s="90">
        <v>32</v>
      </c>
      <c r="D74" s="90">
        <v>6176</v>
      </c>
      <c r="E74" s="90">
        <f>'Détail par équipe'!CC73+C74</f>
        <v>44</v>
      </c>
      <c r="F74" s="90">
        <f>'Détail par équipe'!CD73+D74</f>
        <v>8356</v>
      </c>
      <c r="G74" s="91">
        <f>ROUNDDOWN(F74/E74,0)</f>
        <v>189</v>
      </c>
      <c r="H74" s="91">
        <f>ROUNDDOWN(IF(G74&gt;220,0,((220-G74)*0.7)),0)</f>
        <v>21</v>
      </c>
    </row>
    <row r="75" spans="1:8" ht="13.5" customHeight="1" x14ac:dyDescent="0.2">
      <c r="A75" s="92" t="str">
        <f>'Détail par équipe'!B59</f>
        <v>Sancho</v>
      </c>
      <c r="B75" s="92" t="str">
        <f>'Détail par équipe'!C59</f>
        <v>Fatima</v>
      </c>
      <c r="C75" s="90">
        <v>28</v>
      </c>
      <c r="D75" s="90">
        <v>4780</v>
      </c>
      <c r="E75" s="90">
        <f>'Détail par équipe'!CC59+C75</f>
        <v>36</v>
      </c>
      <c r="F75" s="90">
        <f>'Détail par équipe'!CD59+D75</f>
        <v>6160</v>
      </c>
      <c r="G75" s="90">
        <f>ROUNDDOWN(F75/E75,0)</f>
        <v>171</v>
      </c>
      <c r="H75" s="90">
        <f>ROUNDDOWN(IF(G75&gt;220,0,((220-G75)*0.7)),0)</f>
        <v>34</v>
      </c>
    </row>
    <row r="76" spans="1:8" ht="13.5" customHeight="1" x14ac:dyDescent="0.2">
      <c r="A76" s="92" t="str">
        <f>'Détail par équipe'!B84</f>
        <v>Subacchi</v>
      </c>
      <c r="B76" s="92" t="str">
        <f>'Détail par équipe'!C84</f>
        <v>Claudine</v>
      </c>
      <c r="C76" s="90">
        <v>36</v>
      </c>
      <c r="D76" s="90">
        <v>5811</v>
      </c>
      <c r="E76" s="90">
        <f>'Détail par équipe'!CC84+C76</f>
        <v>56</v>
      </c>
      <c r="F76" s="90">
        <f>'Détail par équipe'!CD84+D76</f>
        <v>9189</v>
      </c>
      <c r="G76" s="90">
        <f>ROUNDDOWN(F76/E76,0)</f>
        <v>164</v>
      </c>
      <c r="H76" s="90">
        <f>ROUNDDOWN(IF(G76&gt;220,0,((220-G76)*0.7)),0)</f>
        <v>39</v>
      </c>
    </row>
    <row r="77" spans="1:8" ht="13.5" customHeight="1" x14ac:dyDescent="0.2">
      <c r="A77" s="92" t="str">
        <f>'Détail par équipe'!B85</f>
        <v>Subacchi</v>
      </c>
      <c r="B77" s="92" t="str">
        <f>'Détail par équipe'!C85</f>
        <v>Michel</v>
      </c>
      <c r="C77" s="90">
        <v>24</v>
      </c>
      <c r="D77" s="90">
        <v>3953</v>
      </c>
      <c r="E77" s="90">
        <f>'Détail par équipe'!CC85+C77</f>
        <v>36</v>
      </c>
      <c r="F77" s="90">
        <f>'Détail par équipe'!CD85+D77</f>
        <v>5993</v>
      </c>
      <c r="G77" s="90">
        <f>ROUNDDOWN(F77/E77,0)</f>
        <v>166</v>
      </c>
      <c r="H77" s="90">
        <f>ROUNDDOWN(IF(G77&gt;220,0,((220-G77)*0.7)),0)</f>
        <v>37</v>
      </c>
    </row>
    <row r="78" spans="1:8" ht="13.5" customHeight="1" x14ac:dyDescent="0.2">
      <c r="A78" s="92" t="str">
        <f>'Détail par équipe'!B97</f>
        <v>Turban</v>
      </c>
      <c r="B78" s="92" t="str">
        <f>'Détail par équipe'!C97</f>
        <v>Patrick</v>
      </c>
      <c r="C78" s="90">
        <v>40</v>
      </c>
      <c r="D78" s="90">
        <v>5881</v>
      </c>
      <c r="E78" s="90">
        <f>'Détail par équipe'!CC97+C78</f>
        <v>40</v>
      </c>
      <c r="F78" s="90">
        <f>'Détail par équipe'!CD97+D78</f>
        <v>5881</v>
      </c>
      <c r="G78" s="90">
        <f>ROUNDDOWN(F78/E78,0)</f>
        <v>147</v>
      </c>
      <c r="H78" s="90">
        <f>ROUNDDOWN(IF(G78&gt;220,0,((220-G78)*0.7)),0)</f>
        <v>51</v>
      </c>
    </row>
    <row r="79" spans="1:8" ht="13.5" customHeight="1" x14ac:dyDescent="0.2">
      <c r="A79" s="90" t="str">
        <f>'Détail par équipe'!B61</f>
        <v>Vieren</v>
      </c>
      <c r="B79" s="90" t="str">
        <f>'Détail par équipe'!C61</f>
        <v>Evelyne</v>
      </c>
      <c r="C79" s="90">
        <v>16</v>
      </c>
      <c r="D79" s="90">
        <v>2681</v>
      </c>
      <c r="E79" s="90">
        <f>'Détail par équipe'!CC61+C79</f>
        <v>28</v>
      </c>
      <c r="F79" s="90">
        <f>'Détail par équipe'!CD61+D79</f>
        <v>4696</v>
      </c>
      <c r="G79" s="91">
        <f>ROUNDDOWN(F79/E79,0)</f>
        <v>167</v>
      </c>
      <c r="H79" s="91">
        <f>ROUNDDOWN(IF(G79&gt;220,0,((220-G79)*0.7)),0)</f>
        <v>37</v>
      </c>
    </row>
    <row r="80" spans="1:8" ht="13.5" customHeight="1" x14ac:dyDescent="0.2">
      <c r="A80" s="92" t="str">
        <f>'Détail par équipe'!B137</f>
        <v>Vo Dupuy</v>
      </c>
      <c r="B80" s="92" t="str">
        <f>'Détail par équipe'!C137</f>
        <v>Phusi</v>
      </c>
      <c r="C80" s="90">
        <v>12</v>
      </c>
      <c r="D80" s="90">
        <v>2197</v>
      </c>
      <c r="E80" s="90">
        <f>'Détail par équipe'!CC137+C80</f>
        <v>16</v>
      </c>
      <c r="F80" s="90">
        <f>'Détail par équipe'!CD137+D80</f>
        <v>2915</v>
      </c>
      <c r="G80" s="90">
        <f>ROUNDDOWN(F80/E80,0)</f>
        <v>182</v>
      </c>
      <c r="H80" s="90">
        <f>ROUNDDOWN(IF(G80&gt;220,0,((220-G80)*0.7)),0)</f>
        <v>26</v>
      </c>
    </row>
    <row r="81" spans="1:8" ht="13.5" customHeight="1" x14ac:dyDescent="0.2">
      <c r="A81" s="92" t="str">
        <f>'Détail par équipe'!B151</f>
        <v>XX 2301</v>
      </c>
      <c r="B81" s="92" t="str">
        <f>'Détail par équipe'!C151</f>
        <v>Didier</v>
      </c>
      <c r="C81" s="90"/>
      <c r="D81" s="90"/>
      <c r="E81" s="90">
        <f>'Détail par équipe'!CC151</f>
        <v>4</v>
      </c>
      <c r="F81" s="90">
        <f>'Détail par équipe'!CD151</f>
        <v>679</v>
      </c>
      <c r="G81" s="90">
        <f>ROUNDDOWN(F81/E81,0)</f>
        <v>169</v>
      </c>
      <c r="H81" s="90">
        <f>ROUNDDOWN(IF(G81&gt;220,0,((220-G81)*0.7)),0)</f>
        <v>35</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2025-01-17T09:23:58Z</cp:lastPrinted>
  <dcterms:created xsi:type="dcterms:W3CDTF">2022-09-19T13:34:44Z</dcterms:created>
  <dcterms:modified xsi:type="dcterms:W3CDTF">2025-01-27T12:36:35Z</dcterms:modified>
</cp:coreProperties>
</file>